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9040" windowHeight="12225"/>
  </bookViews>
  <sheets>
    <sheet name="Прил.1 МП за 2023 " sheetId="4" r:id="rId1"/>
  </sheets>
  <definedNames>
    <definedName name="_xlnm.Print_Area" localSheetId="0">'Прил.1 МП за 2023 '!$A$1:$Q$25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4" l="1"/>
  <c r="H8" i="4" s="1"/>
  <c r="H6" i="4" s="1"/>
  <c r="Q18" i="4" l="1"/>
  <c r="Q12" i="4"/>
  <c r="Q11" i="4"/>
  <c r="P23" i="4"/>
  <c r="P20" i="4"/>
  <c r="P16" i="4"/>
  <c r="P13" i="4"/>
  <c r="P9" i="4"/>
  <c r="P8" i="4" l="1"/>
  <c r="P6" i="4" s="1"/>
  <c r="M16" i="4"/>
  <c r="N16" i="4" l="1"/>
  <c r="O16" i="4"/>
  <c r="Q25" i="4"/>
  <c r="Q22" i="4"/>
  <c r="Q19" i="4"/>
  <c r="N23" i="4"/>
  <c r="N20" i="4"/>
  <c r="N13" i="4"/>
  <c r="N9" i="4"/>
  <c r="N8" i="4" l="1"/>
  <c r="N6" i="4" s="1"/>
  <c r="K9" i="4"/>
  <c r="O23" i="4" l="1"/>
  <c r="O20" i="4"/>
  <c r="O13" i="4"/>
  <c r="O9" i="4"/>
  <c r="O8" i="4" l="1"/>
  <c r="O6" i="4" s="1"/>
  <c r="L23" i="4"/>
  <c r="M23" i="4"/>
  <c r="K23" i="4"/>
  <c r="J23" i="4"/>
  <c r="I23" i="4"/>
  <c r="H23" i="4"/>
  <c r="M20" i="4"/>
  <c r="L20" i="4"/>
  <c r="K20" i="4"/>
  <c r="J20" i="4"/>
  <c r="I20" i="4"/>
  <c r="L16" i="4"/>
  <c r="K16" i="4"/>
  <c r="J16" i="4"/>
  <c r="I16" i="4"/>
  <c r="H16" i="4"/>
  <c r="M13" i="4"/>
  <c r="L13" i="4"/>
  <c r="K13" i="4"/>
  <c r="J13" i="4"/>
  <c r="I13" i="4"/>
  <c r="M9" i="4"/>
  <c r="L9" i="4"/>
  <c r="J9" i="4"/>
  <c r="I9" i="4"/>
  <c r="H9" i="4"/>
  <c r="Q16" i="4" l="1"/>
  <c r="M8" i="4"/>
  <c r="Q9" i="4"/>
  <c r="Q20" i="4"/>
  <c r="Q23" i="4"/>
  <c r="J8" i="4"/>
  <c r="J6" i="4" s="1"/>
  <c r="K8" i="4"/>
  <c r="L8" i="4"/>
  <c r="I8" i="4"/>
  <c r="I6" i="4" s="1"/>
  <c r="M6" i="4" l="1"/>
  <c r="Q8" i="4"/>
  <c r="K6" i="4"/>
  <c r="L6" i="4"/>
  <c r="Q6" i="4" l="1"/>
</calcChain>
</file>

<file path=xl/sharedStrings.xml><?xml version="1.0" encoding="utf-8"?>
<sst xmlns="http://schemas.openxmlformats.org/spreadsheetml/2006/main" count="105" uniqueCount="35">
  <si>
    <t>Статус (муниципальная программа, подпрограмма)</t>
  </si>
  <si>
    <t>Наименование ГРБС</t>
  </si>
  <si>
    <t xml:space="preserve">Код бюджетной классификации </t>
  </si>
  <si>
    <t>Расходы (тыс. руб.), годы</t>
  </si>
  <si>
    <t>ГРБС</t>
  </si>
  <si>
    <t xml:space="preserve">Рз Пр
</t>
  </si>
  <si>
    <t>ЦСР</t>
  </si>
  <si>
    <t>ВР</t>
  </si>
  <si>
    <t>Итого на период</t>
  </si>
  <si>
    <t xml:space="preserve">Муниципальная программа
</t>
  </si>
  <si>
    <t>Всего расходы</t>
  </si>
  <si>
    <t>Х</t>
  </si>
  <si>
    <t>в том числе по ГРБС:</t>
  </si>
  <si>
    <t>Развитие физической культуры и спорта на территории Таймырского Долгано – Ненецкого муниципального района</t>
  </si>
  <si>
    <t>Администрация Таймырского Долгано-Ненецкого муниципального района</t>
  </si>
  <si>
    <t>Организация и проведение спортивно-массовых мероприятий муниципального района, участие в соревнованиях  регионального, межрегионального и федерального уровней</t>
  </si>
  <si>
    <t>0400008010</t>
  </si>
  <si>
    <t>1102</t>
  </si>
  <si>
    <t>Поддержка социально ориентированных некоммерческих организаций в сфере физической культуры и спорта</t>
  </si>
  <si>
    <t>Обеспечение деятельности МАУ «Центр развития зимних видов спорта»</t>
  </si>
  <si>
    <t>0400002110</t>
  </si>
  <si>
    <t>1101</t>
  </si>
  <si>
    <t>04000S4200</t>
  </si>
  <si>
    <t>040Р552281</t>
  </si>
  <si>
    <t>Оснащение объектов спортивной инфраструктуры спортивно-технологическим оборудованием</t>
  </si>
  <si>
    <t>Отдельное мероприятие программы 1</t>
  </si>
  <si>
    <t>Отдельное мероприятие программы 3</t>
  </si>
  <si>
    <t>Отдельное мероприятие программы 5</t>
  </si>
  <si>
    <t>Наименование муниципальной программы, подпрограммы,
мероприятия</t>
  </si>
  <si>
    <t>Отдельное мероприятие программы  4</t>
  </si>
  <si>
    <t>Отдельное мероприятие программы 2</t>
  </si>
  <si>
    <t xml:space="preserve">Устройство плоскостных  спортивных сооружений в сельской местности </t>
  </si>
  <si>
    <t>04000S4180</t>
  </si>
  <si>
    <t xml:space="preserve">ИНФОРМАЦИЯ
О РАСПРЕДЕЛЕНИИ ПЛАНИРУЕМЫХ РАСХОДОВ ПО ОТДЕЛЬНЫМ МЕРОПРИЯТИЯМ МУНИЦИПАЛЬНОЙ ПРОГРАММЫ ТАЙМЫРСКОГО ДОЛГАНО-НЕНЕЦКОГО МУНИЦИПАЛЬНОГО РАЙОНА, ПОДПРОГРАММАМ  МУНИЦИПАЛЬНОЙ ПРОГРАММЫ ТАЙМЫРСКОГО ДОЛГАНО-НЕНЕЦКОГО МУНИЦИПАЛЬНОГО РАЙОНА 
</t>
  </si>
  <si>
    <t xml:space="preserve">Приложение 2 к  постановлению
                                                                                                                                    Администрации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от 20.01.2025 № 43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</si>
</sst>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81">
    <xf numFmtId="0" fontId="0" fillId="0" borderId="0" xfId="0"/>
    <xf numFmtId="0" fontId="1" fillId="0" borderId="0" xfId="0" applyFont="1" applyFill="1" applyAlignment="1">
      <alignment horizontal="left" vertical="top"/>
    </xf>
    <xf numFmtId="0" fontId="1" fillId="0" borderId="0" xfId="0" applyFont="1" applyFill="1"/>
    <xf numFmtId="0" fontId="2" fillId="0" borderId="7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/>
    </xf>
    <xf numFmtId="43" fontId="1" fillId="0" borderId="0" xfId="0" applyNumberFormat="1" applyFont="1" applyFill="1"/>
    <xf numFmtId="0" fontId="2" fillId="2" borderId="7" xfId="0" applyFont="1" applyFill="1" applyBorder="1" applyAlignment="1">
      <alignment horizontal="center" vertical="center"/>
    </xf>
    <xf numFmtId="43" fontId="2" fillId="2" borderId="7" xfId="1" applyFont="1" applyFill="1" applyBorder="1" applyAlignment="1">
      <alignment horizontal="right" vertical="center"/>
    </xf>
    <xf numFmtId="43" fontId="1" fillId="2" borderId="7" xfId="1" applyFont="1" applyFill="1" applyBorder="1"/>
    <xf numFmtId="43" fontId="6" fillId="2" borderId="7" xfId="1" applyFont="1" applyFill="1" applyBorder="1" applyAlignment="1">
      <alignment horizontal="right" vertical="center"/>
    </xf>
    <xf numFmtId="43" fontId="3" fillId="2" borderId="7" xfId="1" applyFont="1" applyFill="1" applyBorder="1" applyAlignment="1">
      <alignment vertical="center"/>
    </xf>
    <xf numFmtId="164" fontId="6" fillId="2" borderId="7" xfId="1" applyNumberFormat="1" applyFont="1" applyFill="1" applyBorder="1" applyAlignment="1">
      <alignment horizontal="center" vertical="center"/>
    </xf>
    <xf numFmtId="164" fontId="3" fillId="2" borderId="7" xfId="1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left" vertical="top"/>
    </xf>
    <xf numFmtId="0" fontId="2" fillId="2" borderId="7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vertical="top"/>
    </xf>
    <xf numFmtId="43" fontId="2" fillId="2" borderId="2" xfId="1" applyFont="1" applyFill="1" applyBorder="1" applyAlignment="1">
      <alignment horizontal="center" vertical="center"/>
    </xf>
    <xf numFmtId="43" fontId="3" fillId="2" borderId="2" xfId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43" fontId="2" fillId="2" borderId="6" xfId="1" applyFont="1" applyFill="1" applyBorder="1" applyAlignment="1">
      <alignment horizontal="center" vertical="center"/>
    </xf>
    <xf numFmtId="43" fontId="3" fillId="2" borderId="6" xfId="1" applyFont="1" applyFill="1" applyBorder="1" applyAlignment="1">
      <alignment horizontal="center" vertical="center"/>
    </xf>
    <xf numFmtId="164" fontId="2" fillId="2" borderId="7" xfId="1" applyNumberFormat="1" applyFont="1" applyFill="1" applyBorder="1" applyAlignment="1">
      <alignment horizontal="center" vertical="center"/>
    </xf>
    <xf numFmtId="43" fontId="4" fillId="2" borderId="7" xfId="1" applyFont="1" applyFill="1" applyBorder="1" applyAlignment="1">
      <alignment horizontal="right" vertical="center"/>
    </xf>
    <xf numFmtId="43" fontId="2" fillId="2" borderId="7" xfId="1" applyFont="1" applyFill="1" applyBorder="1" applyAlignment="1">
      <alignment vertical="center"/>
    </xf>
    <xf numFmtId="164" fontId="4" fillId="2" borderId="7" xfId="1" applyNumberFormat="1" applyFont="1" applyFill="1" applyBorder="1" applyAlignment="1">
      <alignment horizontal="center" vertical="center"/>
    </xf>
    <xf numFmtId="43" fontId="2" fillId="0" borderId="7" xfId="1" applyFont="1" applyFill="1" applyBorder="1" applyAlignment="1">
      <alignment horizontal="right" vertical="center"/>
    </xf>
    <xf numFmtId="43" fontId="1" fillId="0" borderId="7" xfId="1" applyFont="1" applyFill="1" applyBorder="1"/>
    <xf numFmtId="43" fontId="2" fillId="0" borderId="2" xfId="1" applyFont="1" applyFill="1" applyBorder="1" applyAlignment="1">
      <alignment horizontal="center" vertical="center"/>
    </xf>
    <xf numFmtId="164" fontId="2" fillId="0" borderId="7" xfId="1" applyNumberFormat="1" applyFont="1" applyFill="1" applyBorder="1" applyAlignment="1">
      <alignment horizontal="center" vertical="center"/>
    </xf>
    <xf numFmtId="43" fontId="4" fillId="0" borderId="7" xfId="1" applyFont="1" applyFill="1" applyBorder="1" applyAlignment="1">
      <alignment horizontal="right" vertical="center"/>
    </xf>
    <xf numFmtId="43" fontId="2" fillId="0" borderId="7" xfId="1" applyFont="1" applyFill="1" applyBorder="1" applyAlignment="1">
      <alignment vertical="center"/>
    </xf>
    <xf numFmtId="164" fontId="4" fillId="0" borderId="7" xfId="1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top"/>
    </xf>
    <xf numFmtId="164" fontId="6" fillId="0" borderId="7" xfId="1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top" wrapText="1"/>
    </xf>
    <xf numFmtId="49" fontId="2" fillId="0" borderId="7" xfId="0" applyNumberFormat="1" applyFont="1" applyFill="1" applyBorder="1" applyAlignment="1">
      <alignment horizontal="center" vertical="center"/>
    </xf>
    <xf numFmtId="164" fontId="3" fillId="0" borderId="7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left" vertical="top" wrapText="1"/>
    </xf>
    <xf numFmtId="2" fontId="1" fillId="2" borderId="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3" fontId="2" fillId="0" borderId="6" xfId="1" applyFont="1" applyFill="1" applyBorder="1" applyAlignment="1">
      <alignment horizontal="center" vertical="center"/>
    </xf>
    <xf numFmtId="2" fontId="1" fillId="0" borderId="7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43" fontId="2" fillId="3" borderId="7" xfId="1" applyFont="1" applyFill="1" applyBorder="1" applyAlignment="1">
      <alignment horizontal="center" vertical="center"/>
    </xf>
    <xf numFmtId="164" fontId="2" fillId="3" borderId="7" xfId="1" applyNumberFormat="1" applyFont="1" applyFill="1" applyBorder="1" applyAlignment="1">
      <alignment horizontal="center" vertical="center"/>
    </xf>
    <xf numFmtId="43" fontId="2" fillId="3" borderId="7" xfId="1" applyFont="1" applyFill="1" applyBorder="1" applyAlignment="1">
      <alignment horizontal="right" vertical="center"/>
    </xf>
    <xf numFmtId="0" fontId="2" fillId="3" borderId="7" xfId="0" applyFont="1" applyFill="1" applyBorder="1" applyAlignment="1">
      <alignment vertical="center" wrapText="1"/>
    </xf>
    <xf numFmtId="0" fontId="2" fillId="3" borderId="7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vertical="top" wrapText="1"/>
    </xf>
    <xf numFmtId="43" fontId="2" fillId="0" borderId="7" xfId="1" applyFont="1" applyFill="1" applyBorder="1" applyAlignment="1">
      <alignment horizontal="center" vertical="center"/>
    </xf>
    <xf numFmtId="4" fontId="1" fillId="0" borderId="7" xfId="0" applyNumberFormat="1" applyFont="1" applyFill="1" applyBorder="1" applyAlignment="1">
      <alignment horizontal="center" vertical="center" wrapText="1"/>
    </xf>
    <xf numFmtId="43" fontId="3" fillId="0" borderId="7" xfId="1" applyFont="1" applyFill="1" applyBorder="1" applyAlignment="1">
      <alignment horizontal="right" vertical="center"/>
    </xf>
    <xf numFmtId="164" fontId="3" fillId="0" borderId="7" xfId="1" applyNumberFormat="1" applyFont="1" applyFill="1" applyBorder="1" applyAlignment="1">
      <alignment horizontal="right" vertical="center"/>
    </xf>
    <xf numFmtId="2" fontId="2" fillId="2" borderId="7" xfId="0" applyNumberFormat="1" applyFont="1" applyFill="1" applyBorder="1" applyAlignment="1">
      <alignment horizontal="center" vertical="center"/>
    </xf>
    <xf numFmtId="2" fontId="2" fillId="0" borderId="7" xfId="0" applyNumberFormat="1" applyFont="1" applyFill="1" applyBorder="1" applyAlignment="1">
      <alignment horizontal="center" vertical="center"/>
    </xf>
    <xf numFmtId="2" fontId="3" fillId="0" borderId="7" xfId="1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Y28"/>
  <sheetViews>
    <sheetView tabSelected="1" topLeftCell="F1" zoomScale="75" zoomScaleNormal="75" zoomScaleSheetLayoutView="90" workbookViewId="0">
      <selection activeCell="N5" sqref="N5"/>
    </sheetView>
  </sheetViews>
  <sheetFormatPr defaultRowHeight="22.5" customHeight="1" x14ac:dyDescent="0.25"/>
  <cols>
    <col min="1" max="1" width="19.85546875" style="2" customWidth="1"/>
    <col min="2" max="2" width="51.140625" style="2" customWidth="1"/>
    <col min="3" max="3" width="38.140625" style="2" customWidth="1"/>
    <col min="4" max="4" width="6.42578125" style="2" customWidth="1"/>
    <col min="5" max="5" width="8.7109375" style="2" customWidth="1"/>
    <col min="6" max="6" width="16.85546875" style="5" customWidth="1"/>
    <col min="7" max="7" width="6.42578125" style="2" customWidth="1"/>
    <col min="8" max="8" width="13.7109375" style="2" customWidth="1"/>
    <col min="9" max="9" width="13.85546875" style="2" customWidth="1"/>
    <col min="10" max="10" width="14.140625" style="2" customWidth="1"/>
    <col min="11" max="11" width="13.85546875" style="47" customWidth="1"/>
    <col min="12" max="12" width="15.42578125" style="2" customWidth="1"/>
    <col min="13" max="13" width="15.140625" style="2" customWidth="1"/>
    <col min="14" max="14" width="15.28515625" style="2" customWidth="1"/>
    <col min="15" max="16" width="16.28515625" style="2" customWidth="1"/>
    <col min="17" max="17" width="17.7109375" style="2" customWidth="1"/>
    <col min="18" max="18" width="13.28515625" style="2" bestFit="1" customWidth="1"/>
    <col min="19" max="19" width="16.140625" style="2" customWidth="1"/>
    <col min="20" max="20" width="12.85546875" style="2" customWidth="1"/>
    <col min="21" max="21" width="15.5703125" style="2" customWidth="1"/>
    <col min="22" max="22" width="14.85546875" style="2" customWidth="1"/>
    <col min="23" max="23" width="15.28515625" style="2" customWidth="1"/>
    <col min="24" max="24" width="12.85546875" style="2" customWidth="1"/>
    <col min="25" max="25" width="13.140625" style="2" customWidth="1"/>
    <col min="26" max="16384" width="9.140625" style="2"/>
  </cols>
  <sheetData>
    <row r="1" spans="1:25" ht="77.25" customHeight="1" x14ac:dyDescent="0.25">
      <c r="A1" s="1"/>
      <c r="F1" s="64" t="s">
        <v>34</v>
      </c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</row>
    <row r="2" spans="1:25" ht="22.5" customHeight="1" x14ac:dyDescent="0.25">
      <c r="A2" s="65" t="s">
        <v>33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</row>
    <row r="3" spans="1:25" ht="32.25" customHeight="1" x14ac:dyDescent="0.25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</row>
    <row r="4" spans="1:25" ht="22.5" customHeight="1" x14ac:dyDescent="0.25">
      <c r="A4" s="67" t="s">
        <v>0</v>
      </c>
      <c r="B4" s="67" t="s">
        <v>28</v>
      </c>
      <c r="C4" s="67" t="s">
        <v>1</v>
      </c>
      <c r="D4" s="69" t="s">
        <v>2</v>
      </c>
      <c r="E4" s="70"/>
      <c r="F4" s="70"/>
      <c r="G4" s="71"/>
      <c r="H4" s="69" t="s">
        <v>3</v>
      </c>
      <c r="I4" s="70"/>
      <c r="J4" s="70"/>
      <c r="K4" s="70"/>
      <c r="L4" s="70"/>
      <c r="M4" s="70"/>
      <c r="N4" s="70"/>
      <c r="O4" s="70"/>
      <c r="P4" s="70"/>
      <c r="Q4" s="71"/>
    </row>
    <row r="5" spans="1:25" s="4" customFormat="1" ht="45" customHeight="1" x14ac:dyDescent="0.25">
      <c r="A5" s="68"/>
      <c r="B5" s="68"/>
      <c r="C5" s="68"/>
      <c r="D5" s="3" t="s">
        <v>4</v>
      </c>
      <c r="E5" s="3" t="s">
        <v>5</v>
      </c>
      <c r="F5" s="3" t="s">
        <v>6</v>
      </c>
      <c r="G5" s="3" t="s">
        <v>7</v>
      </c>
      <c r="H5" s="3">
        <v>2019</v>
      </c>
      <c r="I5" s="3">
        <v>2020</v>
      </c>
      <c r="J5" s="7">
        <v>2021</v>
      </c>
      <c r="K5" s="7">
        <v>2022</v>
      </c>
      <c r="L5" s="3">
        <v>2023</v>
      </c>
      <c r="M5" s="3">
        <v>2024</v>
      </c>
      <c r="N5" s="3">
        <v>2025</v>
      </c>
      <c r="O5" s="3">
        <v>2026</v>
      </c>
      <c r="P5" s="3">
        <v>2027</v>
      </c>
      <c r="Q5" s="43" t="s">
        <v>8</v>
      </c>
    </row>
    <row r="6" spans="1:25" ht="22.5" customHeight="1" x14ac:dyDescent="0.25">
      <c r="A6" s="62" t="s">
        <v>9</v>
      </c>
      <c r="B6" s="73" t="s">
        <v>13</v>
      </c>
      <c r="C6" s="14" t="s">
        <v>10</v>
      </c>
      <c r="D6" s="7" t="s">
        <v>11</v>
      </c>
      <c r="E6" s="7" t="s">
        <v>11</v>
      </c>
      <c r="F6" s="7" t="s">
        <v>11</v>
      </c>
      <c r="G6" s="7" t="s">
        <v>11</v>
      </c>
      <c r="H6" s="8">
        <f>H8</f>
        <v>75803.39</v>
      </c>
      <c r="I6" s="8">
        <f t="shared" ref="I6:L6" si="0">I8</f>
        <v>73279.64</v>
      </c>
      <c r="J6" s="8">
        <f t="shared" si="0"/>
        <v>88989.849999999991</v>
      </c>
      <c r="K6" s="8">
        <f t="shared" si="0"/>
        <v>96926.337999999989</v>
      </c>
      <c r="L6" s="28">
        <f t="shared" si="0"/>
        <v>130400.591</v>
      </c>
      <c r="M6" s="8">
        <f>M8</f>
        <v>111134.698</v>
      </c>
      <c r="N6" s="28">
        <f t="shared" ref="N6:O6" si="1">N8</f>
        <v>118884.54235</v>
      </c>
      <c r="O6" s="28">
        <f t="shared" si="1"/>
        <v>117736.24135000001</v>
      </c>
      <c r="P6" s="28">
        <f t="shared" ref="P6" si="2">P8</f>
        <v>117736.24135000001</v>
      </c>
      <c r="Q6" s="57">
        <f>M6+L6+K6+J6+I6+H6+O6+N6+P6</f>
        <v>930891.53205000004</v>
      </c>
      <c r="R6" s="6"/>
      <c r="S6" s="6"/>
    </row>
    <row r="7" spans="1:25" ht="22.5" customHeight="1" x14ac:dyDescent="0.25">
      <c r="A7" s="63"/>
      <c r="B7" s="74"/>
      <c r="C7" s="15" t="s">
        <v>12</v>
      </c>
      <c r="D7" s="7" t="s">
        <v>11</v>
      </c>
      <c r="E7" s="7" t="s">
        <v>11</v>
      </c>
      <c r="F7" s="7" t="s">
        <v>11</v>
      </c>
      <c r="G7" s="7" t="s">
        <v>11</v>
      </c>
      <c r="H7" s="9"/>
      <c r="I7" s="9"/>
      <c r="J7" s="9"/>
      <c r="K7" s="9"/>
      <c r="L7" s="29"/>
      <c r="M7" s="9"/>
      <c r="N7" s="29"/>
      <c r="O7" s="29"/>
      <c r="P7" s="29"/>
      <c r="Q7" s="57"/>
    </row>
    <row r="8" spans="1:25" ht="40.5" customHeight="1" x14ac:dyDescent="0.25">
      <c r="A8" s="72"/>
      <c r="B8" s="75"/>
      <c r="C8" s="16" t="s">
        <v>14</v>
      </c>
      <c r="D8" s="7">
        <v>201</v>
      </c>
      <c r="E8" s="7"/>
      <c r="F8" s="7"/>
      <c r="G8" s="7"/>
      <c r="H8" s="8">
        <f>H9+H13+H16+H20+H23</f>
        <v>75803.39</v>
      </c>
      <c r="I8" s="8">
        <f t="shared" ref="I8:O8" si="3">I9+I13+I16+I20+I23</f>
        <v>73279.64</v>
      </c>
      <c r="J8" s="8">
        <f t="shared" si="3"/>
        <v>88989.849999999991</v>
      </c>
      <c r="K8" s="8">
        <f t="shared" si="3"/>
        <v>96926.337999999989</v>
      </c>
      <c r="L8" s="28">
        <f t="shared" si="3"/>
        <v>130400.591</v>
      </c>
      <c r="M8" s="8">
        <f>M9+M13+M16+M20+M23</f>
        <v>111134.698</v>
      </c>
      <c r="N8" s="28">
        <f t="shared" ref="N8" si="4">N9+N13+N16+N20+N23</f>
        <v>118884.54235</v>
      </c>
      <c r="O8" s="28">
        <f t="shared" si="3"/>
        <v>117736.24135000001</v>
      </c>
      <c r="P8" s="28">
        <f t="shared" ref="P8" si="5">P9+P13+P16+P20+P23</f>
        <v>117736.24135000001</v>
      </c>
      <c r="Q8" s="57">
        <f>M8+L8+K8+J8+I8+H8+O8+N8+P8</f>
        <v>930891.53205000004</v>
      </c>
      <c r="R8" s="6"/>
    </row>
    <row r="9" spans="1:25" ht="22.5" customHeight="1" x14ac:dyDescent="0.25">
      <c r="A9" s="62" t="s">
        <v>25</v>
      </c>
      <c r="B9" s="62" t="s">
        <v>15</v>
      </c>
      <c r="C9" s="51" t="s">
        <v>10</v>
      </c>
      <c r="D9" s="52" t="s">
        <v>11</v>
      </c>
      <c r="E9" s="52" t="s">
        <v>11</v>
      </c>
      <c r="F9" s="52" t="s">
        <v>11</v>
      </c>
      <c r="G9" s="52" t="s">
        <v>11</v>
      </c>
      <c r="H9" s="48">
        <f>SUM(H11:H12)</f>
        <v>8219.17</v>
      </c>
      <c r="I9" s="48">
        <f t="shared" ref="I9:M9" si="6">SUM(I11:I12)</f>
        <v>3457.36</v>
      </c>
      <c r="J9" s="48">
        <f t="shared" si="6"/>
        <v>8219.17</v>
      </c>
      <c r="K9" s="48">
        <f>K11+K12</f>
        <v>9383.0400000000009</v>
      </c>
      <c r="L9" s="55">
        <f t="shared" si="6"/>
        <v>7206.8909999999996</v>
      </c>
      <c r="M9" s="48">
        <f t="shared" si="6"/>
        <v>8578.06</v>
      </c>
      <c r="N9" s="48">
        <f t="shared" ref="N9:O9" si="7">SUM(N11:N12)</f>
        <v>9811.31</v>
      </c>
      <c r="O9" s="48">
        <f t="shared" si="7"/>
        <v>8663.009</v>
      </c>
      <c r="P9" s="48">
        <f t="shared" ref="P9" si="8">SUM(P11:P12)</f>
        <v>8663.009</v>
      </c>
      <c r="Q9" s="57">
        <f>M9+L9+K9+J9+I9+H9+O9+N9+P9</f>
        <v>72201.019</v>
      </c>
      <c r="R9" s="6"/>
      <c r="S9" s="6"/>
      <c r="T9" s="6"/>
      <c r="U9" s="6"/>
      <c r="V9" s="6"/>
      <c r="W9" s="6"/>
      <c r="X9" s="6"/>
      <c r="Y9" s="6"/>
    </row>
    <row r="10" spans="1:25" ht="22.5" customHeight="1" x14ac:dyDescent="0.25">
      <c r="A10" s="63"/>
      <c r="B10" s="63"/>
      <c r="C10" s="17" t="s">
        <v>12</v>
      </c>
      <c r="D10" s="7" t="s">
        <v>11</v>
      </c>
      <c r="E10" s="7" t="s">
        <v>11</v>
      </c>
      <c r="F10" s="7" t="s">
        <v>11</v>
      </c>
      <c r="G10" s="7" t="s">
        <v>11</v>
      </c>
      <c r="H10" s="18"/>
      <c r="I10" s="18"/>
      <c r="J10" s="19"/>
      <c r="K10" s="18"/>
      <c r="L10" s="30"/>
      <c r="M10" s="18"/>
      <c r="N10" s="30"/>
      <c r="O10" s="30"/>
      <c r="P10" s="30"/>
      <c r="Q10" s="57"/>
    </row>
    <row r="11" spans="1:25" ht="22.5" customHeight="1" x14ac:dyDescent="0.25">
      <c r="A11" s="63"/>
      <c r="B11" s="63"/>
      <c r="C11" s="73" t="s">
        <v>14</v>
      </c>
      <c r="D11" s="7">
        <v>201</v>
      </c>
      <c r="E11" s="20" t="s">
        <v>21</v>
      </c>
      <c r="F11" s="20" t="s">
        <v>16</v>
      </c>
      <c r="G11" s="21">
        <v>240</v>
      </c>
      <c r="H11" s="21">
        <v>886.72</v>
      </c>
      <c r="I11" s="21">
        <v>221.46</v>
      </c>
      <c r="J11" s="21">
        <v>678.69</v>
      </c>
      <c r="K11" s="42">
        <v>1054.18</v>
      </c>
      <c r="L11" s="56">
        <v>0</v>
      </c>
      <c r="M11" s="42">
        <v>0</v>
      </c>
      <c r="N11" s="45">
        <v>0</v>
      </c>
      <c r="O11" s="45">
        <v>0</v>
      </c>
      <c r="P11" s="45">
        <v>0</v>
      </c>
      <c r="Q11" s="57">
        <f>M11+L11+K11+J11+I11+H11+O11+N11+P11</f>
        <v>2841.05</v>
      </c>
      <c r="R11" s="6"/>
    </row>
    <row r="12" spans="1:25" ht="22.5" customHeight="1" x14ac:dyDescent="0.25">
      <c r="A12" s="63"/>
      <c r="B12" s="63"/>
      <c r="C12" s="74"/>
      <c r="D12" s="7">
        <v>201</v>
      </c>
      <c r="E12" s="20" t="s">
        <v>17</v>
      </c>
      <c r="F12" s="20" t="s">
        <v>16</v>
      </c>
      <c r="G12" s="7">
        <v>240</v>
      </c>
      <c r="H12" s="22">
        <v>7332.45</v>
      </c>
      <c r="I12" s="22">
        <v>3235.9</v>
      </c>
      <c r="J12" s="23">
        <v>7540.48</v>
      </c>
      <c r="K12" s="22">
        <v>8328.86</v>
      </c>
      <c r="L12" s="44">
        <v>7206.8909999999996</v>
      </c>
      <c r="M12" s="22">
        <v>8578.06</v>
      </c>
      <c r="N12" s="44">
        <v>9811.31</v>
      </c>
      <c r="O12" s="44">
        <v>8663.009</v>
      </c>
      <c r="P12" s="44">
        <v>8663.009</v>
      </c>
      <c r="Q12" s="57">
        <f>M12+L12+K12+J12+I12+H12+O12+N12+P12</f>
        <v>69359.968999999997</v>
      </c>
    </row>
    <row r="13" spans="1:25" ht="22.5" customHeight="1" x14ac:dyDescent="0.25">
      <c r="A13" s="62" t="s">
        <v>30</v>
      </c>
      <c r="B13" s="62" t="s">
        <v>18</v>
      </c>
      <c r="C13" s="53" t="s">
        <v>10</v>
      </c>
      <c r="D13" s="52" t="s">
        <v>11</v>
      </c>
      <c r="E13" s="52" t="s">
        <v>11</v>
      </c>
      <c r="F13" s="52" t="s">
        <v>11</v>
      </c>
      <c r="G13" s="52" t="s">
        <v>11</v>
      </c>
      <c r="H13" s="49">
        <f t="shared" ref="H13:P13" si="9">SUM(H15:H15)</f>
        <v>0</v>
      </c>
      <c r="I13" s="49">
        <f t="shared" si="9"/>
        <v>0</v>
      </c>
      <c r="J13" s="49">
        <f t="shared" si="9"/>
        <v>0</v>
      </c>
      <c r="K13" s="49">
        <f t="shared" si="9"/>
        <v>0</v>
      </c>
      <c r="L13" s="31">
        <f t="shared" si="9"/>
        <v>0</v>
      </c>
      <c r="M13" s="49">
        <f t="shared" si="9"/>
        <v>0</v>
      </c>
      <c r="N13" s="49">
        <f t="shared" si="9"/>
        <v>0</v>
      </c>
      <c r="O13" s="49">
        <f t="shared" si="9"/>
        <v>0</v>
      </c>
      <c r="P13" s="49">
        <f t="shared" si="9"/>
        <v>0</v>
      </c>
      <c r="Q13" s="58">
        <v>0</v>
      </c>
    </row>
    <row r="14" spans="1:25" ht="20.25" customHeight="1" x14ac:dyDescent="0.25">
      <c r="A14" s="63"/>
      <c r="B14" s="63"/>
      <c r="C14" s="15" t="s">
        <v>12</v>
      </c>
      <c r="D14" s="7" t="s">
        <v>11</v>
      </c>
      <c r="E14" s="7" t="s">
        <v>11</v>
      </c>
      <c r="F14" s="7" t="s">
        <v>11</v>
      </c>
      <c r="G14" s="7" t="s">
        <v>11</v>
      </c>
      <c r="H14" s="24"/>
      <c r="I14" s="24"/>
      <c r="J14" s="24"/>
      <c r="K14" s="24"/>
      <c r="L14" s="31"/>
      <c r="M14" s="24"/>
      <c r="N14" s="31"/>
      <c r="O14" s="31"/>
      <c r="P14" s="31"/>
      <c r="Q14" s="58"/>
    </row>
    <row r="15" spans="1:25" ht="32.25" customHeight="1" x14ac:dyDescent="0.25">
      <c r="A15" s="63"/>
      <c r="B15" s="63"/>
      <c r="C15" s="41" t="s">
        <v>14</v>
      </c>
      <c r="D15" s="7">
        <v>201</v>
      </c>
      <c r="E15" s="7" t="s">
        <v>11</v>
      </c>
      <c r="F15" s="7" t="s">
        <v>11</v>
      </c>
      <c r="G15" s="7" t="s">
        <v>11</v>
      </c>
      <c r="H15" s="59">
        <v>0</v>
      </c>
      <c r="I15" s="59">
        <v>0</v>
      </c>
      <c r="J15" s="59">
        <v>0</v>
      </c>
      <c r="K15" s="59">
        <v>0</v>
      </c>
      <c r="L15" s="60">
        <v>0</v>
      </c>
      <c r="M15" s="59">
        <v>0</v>
      </c>
      <c r="N15" s="60">
        <v>0</v>
      </c>
      <c r="O15" s="60">
        <v>0</v>
      </c>
      <c r="P15" s="60">
        <v>0</v>
      </c>
      <c r="Q15" s="61">
        <v>0</v>
      </c>
    </row>
    <row r="16" spans="1:25" ht="29.25" customHeight="1" x14ac:dyDescent="0.25">
      <c r="A16" s="62" t="s">
        <v>26</v>
      </c>
      <c r="B16" s="62" t="s">
        <v>19</v>
      </c>
      <c r="C16" s="53" t="s">
        <v>10</v>
      </c>
      <c r="D16" s="52" t="s">
        <v>11</v>
      </c>
      <c r="E16" s="52" t="s">
        <v>11</v>
      </c>
      <c r="F16" s="52" t="s">
        <v>11</v>
      </c>
      <c r="G16" s="52" t="s">
        <v>11</v>
      </c>
      <c r="H16" s="50">
        <f t="shared" ref="H16:O16" si="10">SUM(H18:H19)</f>
        <v>67584.22</v>
      </c>
      <c r="I16" s="50">
        <f t="shared" si="10"/>
        <v>69822.28</v>
      </c>
      <c r="J16" s="50">
        <f t="shared" si="10"/>
        <v>74770.679999999993</v>
      </c>
      <c r="K16" s="50">
        <f t="shared" si="10"/>
        <v>87543.297999999995</v>
      </c>
      <c r="L16" s="28">
        <f t="shared" si="10"/>
        <v>120854.53</v>
      </c>
      <c r="M16" s="50">
        <f>M18+M19</f>
        <v>102556.63800000001</v>
      </c>
      <c r="N16" s="50">
        <f t="shared" ref="N16" si="11">SUM(N18:N19)</f>
        <v>109073.23235000001</v>
      </c>
      <c r="O16" s="50">
        <f t="shared" si="10"/>
        <v>109073.23235000001</v>
      </c>
      <c r="P16" s="50">
        <f t="shared" ref="P16" si="12">SUM(P18:P19)</f>
        <v>109073.23235000001</v>
      </c>
      <c r="Q16" s="57">
        <f>M16+L16+K16+J16+I16+H16+O16+N16+P16</f>
        <v>850351.34304999979</v>
      </c>
    </row>
    <row r="17" spans="1:17" ht="26.25" customHeight="1" x14ac:dyDescent="0.25">
      <c r="A17" s="63"/>
      <c r="B17" s="63"/>
      <c r="C17" s="15" t="s">
        <v>12</v>
      </c>
      <c r="D17" s="7" t="s">
        <v>11</v>
      </c>
      <c r="E17" s="7" t="s">
        <v>11</v>
      </c>
      <c r="F17" s="7" t="s">
        <v>11</v>
      </c>
      <c r="G17" s="7" t="s">
        <v>11</v>
      </c>
      <c r="H17" s="25"/>
      <c r="I17" s="25"/>
      <c r="J17" s="10"/>
      <c r="K17" s="25"/>
      <c r="L17" s="32"/>
      <c r="M17" s="25"/>
      <c r="N17" s="32"/>
      <c r="O17" s="32"/>
      <c r="P17" s="32"/>
      <c r="Q17" s="57"/>
    </row>
    <row r="18" spans="1:17" ht="36" customHeight="1" x14ac:dyDescent="0.25">
      <c r="A18" s="63"/>
      <c r="B18" s="63"/>
      <c r="C18" s="40" t="s">
        <v>14</v>
      </c>
      <c r="D18" s="7">
        <v>201</v>
      </c>
      <c r="E18" s="20" t="s">
        <v>21</v>
      </c>
      <c r="F18" s="20" t="s">
        <v>20</v>
      </c>
      <c r="G18" s="7">
        <v>620</v>
      </c>
      <c r="H18" s="26">
        <v>67584.22</v>
      </c>
      <c r="I18" s="26">
        <v>69822.28</v>
      </c>
      <c r="J18" s="11">
        <v>74770.679999999993</v>
      </c>
      <c r="K18" s="26">
        <v>87299.797999999995</v>
      </c>
      <c r="L18" s="33">
        <v>120742.93</v>
      </c>
      <c r="M18" s="26">
        <v>102426.538</v>
      </c>
      <c r="N18" s="33">
        <v>109073.23235000001</v>
      </c>
      <c r="O18" s="33">
        <v>109073.23235000001</v>
      </c>
      <c r="P18" s="33">
        <v>109073.23235000001</v>
      </c>
      <c r="Q18" s="57">
        <f>M18+L18+K18+J18+I18+H18+O18+N18+P18</f>
        <v>849866.14304999984</v>
      </c>
    </row>
    <row r="19" spans="1:17" ht="36" customHeight="1" x14ac:dyDescent="0.25">
      <c r="A19" s="63"/>
      <c r="B19" s="63"/>
      <c r="C19" s="54"/>
      <c r="D19" s="7">
        <v>201</v>
      </c>
      <c r="E19" s="20" t="s">
        <v>21</v>
      </c>
      <c r="F19" s="20" t="s">
        <v>32</v>
      </c>
      <c r="G19" s="7">
        <v>620</v>
      </c>
      <c r="H19" s="24">
        <v>0</v>
      </c>
      <c r="I19" s="24">
        <v>0</v>
      </c>
      <c r="J19" s="24">
        <v>0</v>
      </c>
      <c r="K19" s="24">
        <v>243.5</v>
      </c>
      <c r="L19" s="31">
        <v>111.6</v>
      </c>
      <c r="M19" s="24">
        <v>130.1</v>
      </c>
      <c r="N19" s="31">
        <v>0</v>
      </c>
      <c r="O19" s="31">
        <v>0</v>
      </c>
      <c r="P19" s="31">
        <v>0</v>
      </c>
      <c r="Q19" s="57">
        <f>M19+L19+K19+J19+I19+H19+O19+N19</f>
        <v>485.2</v>
      </c>
    </row>
    <row r="20" spans="1:17" ht="29.25" customHeight="1" x14ac:dyDescent="0.25">
      <c r="A20" s="76" t="s">
        <v>29</v>
      </c>
      <c r="B20" s="62" t="s">
        <v>31</v>
      </c>
      <c r="C20" s="53" t="s">
        <v>10</v>
      </c>
      <c r="D20" s="52" t="s">
        <v>11</v>
      </c>
      <c r="E20" s="52" t="s">
        <v>11</v>
      </c>
      <c r="F20" s="52" t="s">
        <v>11</v>
      </c>
      <c r="G20" s="52" t="s">
        <v>11</v>
      </c>
      <c r="H20" s="49">
        <v>0</v>
      </c>
      <c r="I20" s="49">
        <f t="shared" ref="I20:M20" si="13">SUM(I22:I22)</f>
        <v>0</v>
      </c>
      <c r="J20" s="49">
        <f t="shared" si="13"/>
        <v>6000</v>
      </c>
      <c r="K20" s="49">
        <f t="shared" si="13"/>
        <v>0</v>
      </c>
      <c r="L20" s="31">
        <f t="shared" si="13"/>
        <v>0</v>
      </c>
      <c r="M20" s="49">
        <f t="shared" si="13"/>
        <v>0</v>
      </c>
      <c r="N20" s="49">
        <f t="shared" ref="N20:O20" si="14">SUM(N22:N22)</f>
        <v>0</v>
      </c>
      <c r="O20" s="49">
        <f t="shared" si="14"/>
        <v>0</v>
      </c>
      <c r="P20" s="49">
        <f t="shared" ref="P20" si="15">SUM(P22:P22)</f>
        <v>0</v>
      </c>
      <c r="Q20" s="57">
        <f>M20+L20+K20+J20+I20+H20+O20+N20</f>
        <v>6000</v>
      </c>
    </row>
    <row r="21" spans="1:17" ht="26.25" customHeight="1" x14ac:dyDescent="0.25">
      <c r="A21" s="76"/>
      <c r="B21" s="63"/>
      <c r="C21" s="15" t="s">
        <v>12</v>
      </c>
      <c r="D21" s="7" t="s">
        <v>11</v>
      </c>
      <c r="E21" s="7" t="s">
        <v>11</v>
      </c>
      <c r="F21" s="7" t="s">
        <v>11</v>
      </c>
      <c r="G21" s="7" t="s">
        <v>11</v>
      </c>
      <c r="H21" s="27"/>
      <c r="I21" s="27"/>
      <c r="J21" s="12"/>
      <c r="K21" s="27"/>
      <c r="L21" s="34"/>
      <c r="M21" s="27"/>
      <c r="N21" s="34"/>
      <c r="O21" s="34"/>
      <c r="P21" s="34"/>
      <c r="Q21" s="57"/>
    </row>
    <row r="22" spans="1:17" ht="36" customHeight="1" x14ac:dyDescent="0.25">
      <c r="A22" s="76"/>
      <c r="B22" s="72"/>
      <c r="C22" s="16" t="s">
        <v>14</v>
      </c>
      <c r="D22" s="7">
        <v>201</v>
      </c>
      <c r="E22" s="20" t="s">
        <v>17</v>
      </c>
      <c r="F22" s="20" t="s">
        <v>22</v>
      </c>
      <c r="G22" s="7">
        <v>520</v>
      </c>
      <c r="H22" s="24">
        <v>0</v>
      </c>
      <c r="I22" s="24">
        <v>0</v>
      </c>
      <c r="J22" s="13">
        <v>6000</v>
      </c>
      <c r="K22" s="24">
        <v>0</v>
      </c>
      <c r="L22" s="31">
        <v>0</v>
      </c>
      <c r="M22" s="24">
        <v>0</v>
      </c>
      <c r="N22" s="31">
        <v>0</v>
      </c>
      <c r="O22" s="31">
        <v>0</v>
      </c>
      <c r="P22" s="31">
        <v>0</v>
      </c>
      <c r="Q22" s="57">
        <f>M22+L22+K22+J22+I22+H22+O22+N22</f>
        <v>6000</v>
      </c>
    </row>
    <row r="23" spans="1:17" ht="29.25" customHeight="1" x14ac:dyDescent="0.25">
      <c r="A23" s="77" t="s">
        <v>27</v>
      </c>
      <c r="B23" s="78" t="s">
        <v>24</v>
      </c>
      <c r="C23" s="53" t="s">
        <v>10</v>
      </c>
      <c r="D23" s="52" t="s">
        <v>11</v>
      </c>
      <c r="E23" s="52" t="s">
        <v>11</v>
      </c>
      <c r="F23" s="52" t="s">
        <v>11</v>
      </c>
      <c r="G23" s="52" t="s">
        <v>11</v>
      </c>
      <c r="H23" s="49">
        <f>SUM(H25:H25)</f>
        <v>0</v>
      </c>
      <c r="I23" s="49">
        <f t="shared" ref="I23:K23" si="16">SUM(I25:I25)</f>
        <v>0</v>
      </c>
      <c r="J23" s="49">
        <f t="shared" si="16"/>
        <v>0</v>
      </c>
      <c r="K23" s="49">
        <f t="shared" si="16"/>
        <v>0</v>
      </c>
      <c r="L23" s="31">
        <f>L25</f>
        <v>2339.17</v>
      </c>
      <c r="M23" s="49">
        <f t="shared" ref="M23:O23" si="17">SUM(M25:M25)</f>
        <v>0</v>
      </c>
      <c r="N23" s="49">
        <f t="shared" ref="N23" si="18">SUM(N25:N25)</f>
        <v>0</v>
      </c>
      <c r="O23" s="49">
        <f t="shared" si="17"/>
        <v>0</v>
      </c>
      <c r="P23" s="49">
        <f t="shared" ref="P23" si="19">SUM(P25:P25)</f>
        <v>0</v>
      </c>
      <c r="Q23" s="57">
        <f>M23+L23+K23+J23+I23+H23+O23+N23</f>
        <v>2339.17</v>
      </c>
    </row>
    <row r="24" spans="1:17" ht="26.25" customHeight="1" x14ac:dyDescent="0.25">
      <c r="A24" s="77"/>
      <c r="B24" s="79"/>
      <c r="C24" s="35" t="s">
        <v>12</v>
      </c>
      <c r="D24" s="3" t="s">
        <v>11</v>
      </c>
      <c r="E24" s="3" t="s">
        <v>11</v>
      </c>
      <c r="F24" s="3" t="s">
        <v>11</v>
      </c>
      <c r="G24" s="3" t="s">
        <v>11</v>
      </c>
      <c r="H24" s="34"/>
      <c r="I24" s="34"/>
      <c r="J24" s="36"/>
      <c r="K24" s="27"/>
      <c r="L24" s="34"/>
      <c r="M24" s="34"/>
      <c r="N24" s="34"/>
      <c r="O24" s="34"/>
      <c r="P24" s="34"/>
      <c r="Q24" s="57"/>
    </row>
    <row r="25" spans="1:17" ht="36" customHeight="1" x14ac:dyDescent="0.25">
      <c r="A25" s="77"/>
      <c r="B25" s="80"/>
      <c r="C25" s="37" t="s">
        <v>14</v>
      </c>
      <c r="D25" s="3">
        <v>201</v>
      </c>
      <c r="E25" s="38" t="s">
        <v>21</v>
      </c>
      <c r="F25" s="38" t="s">
        <v>23</v>
      </c>
      <c r="G25" s="3">
        <v>520</v>
      </c>
      <c r="H25" s="31">
        <v>0</v>
      </c>
      <c r="I25" s="31">
        <v>0</v>
      </c>
      <c r="J25" s="39">
        <v>0</v>
      </c>
      <c r="K25" s="24">
        <v>0</v>
      </c>
      <c r="L25" s="39">
        <v>2339.17</v>
      </c>
      <c r="M25" s="31">
        <v>0</v>
      </c>
      <c r="N25" s="31">
        <v>0</v>
      </c>
      <c r="O25" s="31">
        <v>0</v>
      </c>
      <c r="P25" s="31">
        <v>0</v>
      </c>
      <c r="Q25" s="57">
        <f>M25+L25+K25+J25+I25+H25+O25+N25</f>
        <v>2339.17</v>
      </c>
    </row>
    <row r="26" spans="1:17" ht="22.5" customHeight="1" x14ac:dyDescent="0.25">
      <c r="D26" s="5"/>
      <c r="E26" s="5"/>
      <c r="G26" s="5"/>
      <c r="H26" s="5"/>
      <c r="I26" s="5"/>
      <c r="J26" s="5"/>
      <c r="K26" s="46"/>
      <c r="L26" s="5"/>
      <c r="M26" s="5"/>
      <c r="N26" s="5"/>
      <c r="O26" s="5"/>
      <c r="P26" s="5"/>
      <c r="Q26" s="5"/>
    </row>
    <row r="27" spans="1:17" ht="22.5" customHeight="1" x14ac:dyDescent="0.25">
      <c r="D27" s="5"/>
      <c r="E27" s="5"/>
      <c r="G27" s="5"/>
      <c r="H27" s="5"/>
      <c r="I27" s="5"/>
      <c r="J27" s="5"/>
      <c r="K27" s="46"/>
      <c r="L27" s="5"/>
      <c r="M27" s="5"/>
      <c r="N27" s="5"/>
      <c r="O27" s="5"/>
      <c r="P27" s="5"/>
      <c r="Q27" s="5"/>
    </row>
    <row r="28" spans="1:17" ht="22.5" customHeight="1" x14ac:dyDescent="0.25">
      <c r="D28" s="5"/>
      <c r="E28" s="5"/>
      <c r="G28" s="5"/>
      <c r="H28" s="5"/>
      <c r="I28" s="5"/>
      <c r="J28" s="5"/>
      <c r="K28" s="46"/>
      <c r="L28" s="5"/>
      <c r="M28" s="5"/>
      <c r="N28" s="5"/>
      <c r="O28" s="5"/>
      <c r="P28" s="5"/>
      <c r="Q28" s="5"/>
    </row>
  </sheetData>
  <mergeCells count="20">
    <mergeCell ref="A16:A19"/>
    <mergeCell ref="B16:B19"/>
    <mergeCell ref="A20:A22"/>
    <mergeCell ref="B20:B22"/>
    <mergeCell ref="A23:A25"/>
    <mergeCell ref="B23:B25"/>
    <mergeCell ref="A13:A15"/>
    <mergeCell ref="B13:B15"/>
    <mergeCell ref="F1:Q1"/>
    <mergeCell ref="A2:Q3"/>
    <mergeCell ref="A4:A5"/>
    <mergeCell ref="B4:B5"/>
    <mergeCell ref="C4:C5"/>
    <mergeCell ref="D4:G4"/>
    <mergeCell ref="H4:Q4"/>
    <mergeCell ref="A6:A8"/>
    <mergeCell ref="B6:B8"/>
    <mergeCell ref="A9:A12"/>
    <mergeCell ref="B9:B12"/>
    <mergeCell ref="C11:C12"/>
  </mergeCells>
  <printOptions horizontalCentered="1"/>
  <pageMargins left="0.23622047244094491" right="0.23622047244094491" top="0.43307086614173229" bottom="0.27559055118110237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 МП за 2023 </vt:lpstr>
      <vt:lpstr>'Прил.1 МП за 2023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Ключанцева Светлана</dc:creator>
  <cp:lastModifiedBy>Боброва Нина Сергеевна</cp:lastModifiedBy>
  <cp:lastPrinted>2025-01-20T11:10:23Z</cp:lastPrinted>
  <dcterms:created xsi:type="dcterms:W3CDTF">2020-09-28T03:52:56Z</dcterms:created>
  <dcterms:modified xsi:type="dcterms:W3CDTF">2025-01-20T11:10:25Z</dcterms:modified>
</cp:coreProperties>
</file>