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definedNames>
    <definedName name="_xlnm.Print_Area" localSheetId="0">Лист1!$A$1:$AC$37</definedName>
  </definedNames>
  <calcPr calcId="145621"/>
</workbook>
</file>

<file path=xl/calcChain.xml><?xml version="1.0" encoding="utf-8"?>
<calcChain xmlns="http://schemas.openxmlformats.org/spreadsheetml/2006/main">
  <c r="F9" i="1" l="1"/>
  <c r="U17" i="1" l="1"/>
  <c r="AA17" i="1"/>
  <c r="L17" i="1"/>
  <c r="D17" i="1"/>
  <c r="F17" i="1" l="1"/>
  <c r="H17" i="1"/>
  <c r="D9" i="1" l="1"/>
  <c r="H9" i="1"/>
  <c r="J9" i="1"/>
  <c r="L9" i="1"/>
  <c r="N9" i="1"/>
  <c r="W9" i="1"/>
  <c r="Y9" i="1"/>
  <c r="AA9" i="1"/>
  <c r="W10" i="1"/>
  <c r="Y10" i="1"/>
  <c r="AA10" i="1"/>
  <c r="U11" i="1"/>
  <c r="W11" i="1"/>
  <c r="Y11" i="1"/>
  <c r="AA11" i="1"/>
  <c r="AB9" i="1" l="1"/>
  <c r="AB10" i="1"/>
  <c r="AC10" i="1" s="1"/>
  <c r="AB11" i="1"/>
  <c r="AC11" i="1" s="1"/>
  <c r="S9" i="1"/>
  <c r="AC9" i="1" l="1"/>
  <c r="Y17" i="1"/>
  <c r="W17" i="1"/>
  <c r="J17" i="1"/>
  <c r="S17" i="1" s="1"/>
  <c r="H14" i="1"/>
  <c r="S14" i="1" s="1"/>
  <c r="AC14" i="1" s="1"/>
  <c r="AC17" i="1" l="1"/>
  <c r="AB25" i="1"/>
  <c r="H12" i="1" l="1"/>
  <c r="S25" i="1"/>
  <c r="AC25" i="1" s="1"/>
  <c r="D20" i="1"/>
  <c r="D19" i="1"/>
  <c r="D15" i="1"/>
  <c r="D13" i="1"/>
  <c r="D12" i="1"/>
  <c r="AA12" i="1"/>
  <c r="Z24" i="1"/>
  <c r="Y16" i="1"/>
  <c r="Y15" i="1"/>
  <c r="Y12" i="1"/>
  <c r="X24" i="1"/>
  <c r="W16" i="1"/>
  <c r="W15" i="1"/>
  <c r="W12" i="1"/>
  <c r="V24" i="1"/>
  <c r="U15" i="1"/>
  <c r="U12" i="1"/>
  <c r="T24" i="1"/>
  <c r="R16" i="1"/>
  <c r="R12" i="1"/>
  <c r="Q24" i="1"/>
  <c r="P20" i="1"/>
  <c r="P16" i="1"/>
  <c r="O24" i="1"/>
  <c r="N12" i="1"/>
  <c r="M24" i="1"/>
  <c r="L23" i="1"/>
  <c r="L21" i="1"/>
  <c r="L20" i="1"/>
  <c r="L19" i="1"/>
  <c r="L16" i="1"/>
  <c r="L12" i="1"/>
  <c r="K24" i="1"/>
  <c r="J23" i="1"/>
  <c r="J22" i="1"/>
  <c r="J21" i="1"/>
  <c r="J20" i="1"/>
  <c r="J19" i="1"/>
  <c r="J18" i="1"/>
  <c r="J15" i="1"/>
  <c r="J13" i="1"/>
  <c r="J12" i="1"/>
  <c r="I24" i="1"/>
  <c r="H23" i="1"/>
  <c r="H22" i="1"/>
  <c r="H21" i="1"/>
  <c r="H20" i="1"/>
  <c r="H19" i="1"/>
  <c r="H18" i="1"/>
  <c r="H16" i="1"/>
  <c r="H15" i="1"/>
  <c r="H13" i="1"/>
  <c r="G24" i="1"/>
  <c r="F23" i="1"/>
  <c r="F22" i="1"/>
  <c r="F21" i="1"/>
  <c r="F20" i="1"/>
  <c r="F19" i="1"/>
  <c r="F18" i="1"/>
  <c r="F16" i="1"/>
  <c r="F15" i="1"/>
  <c r="F13" i="1"/>
  <c r="F12" i="1"/>
  <c r="E24" i="1"/>
  <c r="C24" i="1"/>
  <c r="AB15" i="1" l="1"/>
  <c r="AB16" i="1"/>
  <c r="J24" i="1"/>
  <c r="J26" i="1" s="1"/>
  <c r="S18" i="1"/>
  <c r="AC18" i="1" s="1"/>
  <c r="S19" i="1"/>
  <c r="AC19" i="1" s="1"/>
  <c r="S23" i="1"/>
  <c r="AC23" i="1" s="1"/>
  <c r="S20" i="1"/>
  <c r="AC20" i="1" s="1"/>
  <c r="AB12" i="1"/>
  <c r="S16" i="1"/>
  <c r="S12" i="1"/>
  <c r="D24" i="1"/>
  <c r="D26" i="1" s="1"/>
  <c r="F24" i="1"/>
  <c r="F26" i="1" s="1"/>
  <c r="S21" i="1"/>
  <c r="AC21" i="1" s="1"/>
  <c r="S22" i="1"/>
  <c r="AC22" i="1" s="1"/>
  <c r="S13" i="1"/>
  <c r="AC13" i="1" s="1"/>
  <c r="S15" i="1"/>
  <c r="L24" i="1"/>
  <c r="L26" i="1" s="1"/>
  <c r="P24" i="1"/>
  <c r="P26" i="1" s="1"/>
  <c r="U24" i="1"/>
  <c r="U26" i="1" s="1"/>
  <c r="AA24" i="1"/>
  <c r="N24" i="1"/>
  <c r="N26" i="1" s="1"/>
  <c r="R24" i="1"/>
  <c r="R26" i="1" s="1"/>
  <c r="W24" i="1"/>
  <c r="W26" i="1" s="1"/>
  <c r="Y24" i="1"/>
  <c r="Y26" i="1" s="1"/>
  <c r="H24" i="1"/>
  <c r="AC15" i="1" l="1"/>
  <c r="AC16" i="1"/>
  <c r="AC12" i="1"/>
  <c r="AA26" i="1"/>
  <c r="AB26" i="1" s="1"/>
  <c r="AB24" i="1"/>
  <c r="AC24" i="1" s="1"/>
  <c r="AC26" i="1" s="1"/>
  <c r="H26" i="1"/>
  <c r="S26" i="1" s="1"/>
</calcChain>
</file>

<file path=xl/comments1.xml><?xml version="1.0" encoding="utf-8"?>
<comments xmlns="http://schemas.openxmlformats.org/spreadsheetml/2006/main">
  <authors>
    <author>Автор</author>
  </authors>
  <commentList>
    <comment ref="B13" authorId="0">
      <text>
        <r>
          <rPr>
            <b/>
            <sz val="10"/>
            <color indexed="81"/>
            <rFont val="Times New Roman"/>
            <family val="1"/>
            <charset val="204"/>
          </rPr>
          <t>Автор:</t>
        </r>
        <r>
          <rPr>
            <sz val="10"/>
            <color indexed="81"/>
            <rFont val="Times New Roman"/>
            <family val="1"/>
            <charset val="204"/>
          </rPr>
          <t xml:space="preserve">
Добыча за 2017 год.</t>
        </r>
      </text>
    </comment>
    <comment ref="B23" authorId="0">
      <text>
        <r>
          <rPr>
            <b/>
            <sz val="10"/>
            <color indexed="81"/>
            <rFont val="Times New Roman"/>
            <family val="1"/>
            <charset val="204"/>
          </rPr>
          <t>Автор:</t>
        </r>
        <r>
          <rPr>
            <sz val="10"/>
            <color indexed="81"/>
            <rFont val="Times New Roman"/>
            <family val="1"/>
            <charset val="204"/>
          </rPr>
          <t xml:space="preserve">
Нет РПУ. Нет освоения (2017 г.)</t>
        </r>
      </text>
    </comment>
  </commentList>
</comments>
</file>

<file path=xl/sharedStrings.xml><?xml version="1.0" encoding="utf-8"?>
<sst xmlns="http://schemas.openxmlformats.org/spreadsheetml/2006/main" count="52" uniqueCount="46">
  <si>
    <t>№ п/п</t>
  </si>
  <si>
    <t>Наименование хозяйства</t>
  </si>
  <si>
    <t>Реки бассейна реки Хатанга</t>
  </si>
  <si>
    <t>Пелядь</t>
  </si>
  <si>
    <t>Сиг</t>
  </si>
  <si>
    <t>Муксун</t>
  </si>
  <si>
    <t>Чир</t>
  </si>
  <si>
    <t>Омуль</t>
  </si>
  <si>
    <t>Нельма</t>
  </si>
  <si>
    <t>Тугун</t>
  </si>
  <si>
    <t>Гольцы</t>
  </si>
  <si>
    <t>ИП Агамирзаев Г.О.о.</t>
  </si>
  <si>
    <t>ИП Голузин В.Г.</t>
  </si>
  <si>
    <t>ИП Захаров Д.Н.</t>
  </si>
  <si>
    <t>ИП Пюрбеева В.Н.</t>
  </si>
  <si>
    <t>ИП Шкуратов А.С.</t>
  </si>
  <si>
    <t>ООО "ЗФ"Антур"</t>
  </si>
  <si>
    <t>ООО "Весна"</t>
  </si>
  <si>
    <t>СРО КМНС "Айан"</t>
  </si>
  <si>
    <t>СРО КМНС "Дойду"</t>
  </si>
  <si>
    <t>ТСО КМНС "Кыталык"</t>
  </si>
  <si>
    <t>ПСА "Наско"</t>
  </si>
  <si>
    <t>СПРА "Новая"</t>
  </si>
  <si>
    <t>СОППК "Тундровик"</t>
  </si>
  <si>
    <t>распределено</t>
  </si>
  <si>
    <t xml:space="preserve"> лимит</t>
  </si>
  <si>
    <t>резерв</t>
  </si>
  <si>
    <t>Озера бассейна реки Хатанга</t>
  </si>
  <si>
    <t>Итого по рекам бассейна реки Хатанга</t>
  </si>
  <si>
    <t>Итого по озерам бассейна реки Хатанга</t>
  </si>
  <si>
    <t>Итого по бассейну реки Хатанга</t>
  </si>
  <si>
    <t>тонны</t>
  </si>
  <si>
    <t>ИП Красовский В.А.</t>
  </si>
  <si>
    <t>ООО Енисейский залив"</t>
  </si>
  <si>
    <t>Пелядь доля в %</t>
  </si>
  <si>
    <t>Сиг, доля в %</t>
  </si>
  <si>
    <t>Муксун, доля в %</t>
  </si>
  <si>
    <t>Чир, доля в %</t>
  </si>
  <si>
    <t>Омуль, доля в %</t>
  </si>
  <si>
    <t>Голец, доля в %</t>
  </si>
  <si>
    <t>Нельма, доля в %</t>
  </si>
  <si>
    <t>Тугун, доля в %</t>
  </si>
  <si>
    <t>Пелядь, доля в %</t>
  </si>
  <si>
    <t>Гольцы, доля в %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</si>
  <si>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Хатанга,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Хатанга, на 2025 год </t>
  </si>
  <si>
    <t xml:space="preserve">Приложение 3 к постановлению                                                                  Администрации муниципального района                                                                           от  24.12.2024 № 1677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</si>
</sst>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(* #,##0.00_);_(* \(#,##0.00\);_(* &quot;-&quot;??_);_(@_)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13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2" fontId="4" fillId="2" borderId="0" xfId="0" applyNumberFormat="1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164" fontId="2" fillId="2" borderId="0" xfId="0" applyNumberFormat="1" applyFont="1" applyFill="1" applyBorder="1" applyAlignment="1">
      <alignment horizontal="left" vertical="top"/>
    </xf>
    <xf numFmtId="164" fontId="4" fillId="2" borderId="0" xfId="0" applyNumberFormat="1" applyFont="1" applyFill="1" applyBorder="1" applyAlignment="1">
      <alignment horizontal="left" vertical="top"/>
    </xf>
    <xf numFmtId="164" fontId="2" fillId="2" borderId="0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left" vertical="top"/>
    </xf>
    <xf numFmtId="164" fontId="8" fillId="2" borderId="14" xfId="0" applyNumberFormat="1" applyFont="1" applyFill="1" applyBorder="1" applyAlignment="1">
      <alignment horizontal="left" vertical="top"/>
    </xf>
    <xf numFmtId="164" fontId="8" fillId="2" borderId="12" xfId="0" applyNumberFormat="1" applyFont="1" applyFill="1" applyBorder="1" applyAlignment="1">
      <alignment horizontal="left" vertical="top"/>
    </xf>
    <xf numFmtId="0" fontId="2" fillId="2" borderId="30" xfId="0" applyFont="1" applyFill="1" applyBorder="1" applyAlignment="1">
      <alignment horizontal="center" vertical="center" textRotation="90"/>
    </xf>
    <xf numFmtId="0" fontId="2" fillId="2" borderId="31" xfId="0" applyFont="1" applyFill="1" applyBorder="1" applyAlignment="1">
      <alignment horizontal="center" vertical="center" textRotation="90"/>
    </xf>
    <xf numFmtId="164" fontId="2" fillId="0" borderId="32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33" xfId="0" applyNumberFormat="1" applyFont="1" applyFill="1" applyBorder="1" applyAlignment="1">
      <alignment horizontal="left" vertical="top"/>
    </xf>
    <xf numFmtId="0" fontId="2" fillId="2" borderId="29" xfId="0" applyFont="1" applyFill="1" applyBorder="1" applyAlignment="1">
      <alignment horizontal="center" vertical="center" textRotation="90"/>
    </xf>
    <xf numFmtId="164" fontId="8" fillId="2" borderId="33" xfId="0" applyNumberFormat="1" applyFont="1" applyFill="1" applyBorder="1" applyAlignment="1">
      <alignment horizontal="center" vertical="top"/>
    </xf>
    <xf numFmtId="164" fontId="8" fillId="2" borderId="32" xfId="0" applyNumberFormat="1" applyFont="1" applyFill="1" applyBorder="1" applyAlignment="1">
      <alignment horizontal="left" vertical="top"/>
    </xf>
    <xf numFmtId="164" fontId="2" fillId="0" borderId="20" xfId="0" applyNumberFormat="1" applyFont="1" applyFill="1" applyBorder="1" applyAlignment="1">
      <alignment horizontal="center" vertical="center"/>
    </xf>
    <xf numFmtId="164" fontId="7" fillId="2" borderId="28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8" fillId="2" borderId="35" xfId="0" applyNumberFormat="1" applyFont="1" applyFill="1" applyBorder="1" applyAlignment="1">
      <alignment horizontal="center" vertical="top"/>
    </xf>
    <xf numFmtId="164" fontId="2" fillId="0" borderId="24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textRotation="90"/>
    </xf>
    <xf numFmtId="164" fontId="7" fillId="2" borderId="33" xfId="0" applyNumberFormat="1" applyFont="1" applyFill="1" applyBorder="1" applyAlignment="1">
      <alignment horizontal="left" vertical="top"/>
    </xf>
    <xf numFmtId="164" fontId="2" fillId="0" borderId="39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top"/>
    </xf>
    <xf numFmtId="164" fontId="7" fillId="2" borderId="32" xfId="0" applyNumberFormat="1" applyFont="1" applyFill="1" applyBorder="1" applyAlignment="1">
      <alignment horizontal="center" vertical="top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top"/>
    </xf>
    <xf numFmtId="164" fontId="8" fillId="2" borderId="3" xfId="0" applyNumberFormat="1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left" vertical="top"/>
    </xf>
    <xf numFmtId="164" fontId="8" fillId="2" borderId="2" xfId="0" applyNumberFormat="1" applyFont="1" applyFill="1" applyBorder="1" applyAlignment="1">
      <alignment horizontal="left" vertical="top"/>
    </xf>
    <xf numFmtId="164" fontId="8" fillId="2" borderId="4" xfId="0" applyNumberFormat="1" applyFont="1" applyFill="1" applyBorder="1" applyAlignment="1">
      <alignment horizontal="left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0" borderId="14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 wrapText="1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46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wrapText="1"/>
    </xf>
    <xf numFmtId="164" fontId="2" fillId="0" borderId="47" xfId="0" applyNumberFormat="1" applyFont="1" applyFill="1" applyBorder="1" applyAlignment="1">
      <alignment horizontal="center" vertical="center"/>
    </xf>
    <xf numFmtId="164" fontId="2" fillId="0" borderId="48" xfId="0" applyNumberFormat="1" applyFont="1" applyFill="1" applyBorder="1" applyAlignment="1">
      <alignment horizontal="center" vertical="center"/>
    </xf>
    <xf numFmtId="164" fontId="7" fillId="2" borderId="44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center" vertical="top"/>
    </xf>
    <xf numFmtId="164" fontId="8" fillId="0" borderId="24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left" vertical="top"/>
    </xf>
    <xf numFmtId="164" fontId="8" fillId="2" borderId="28" xfId="0" applyNumberFormat="1" applyFont="1" applyFill="1" applyBorder="1" applyAlignment="1">
      <alignment horizontal="left" vertical="top"/>
    </xf>
    <xf numFmtId="164" fontId="8" fillId="2" borderId="28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/>
    </xf>
    <xf numFmtId="0" fontId="2" fillId="0" borderId="35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top"/>
    </xf>
    <xf numFmtId="164" fontId="8" fillId="2" borderId="12" xfId="0" applyNumberFormat="1" applyFont="1" applyFill="1" applyBorder="1" applyAlignment="1">
      <alignment horizontal="center" vertical="top"/>
    </xf>
    <xf numFmtId="164" fontId="8" fillId="2" borderId="10" xfId="0" applyNumberFormat="1" applyFont="1" applyFill="1" applyBorder="1" applyAlignment="1">
      <alignment horizontal="left" vertical="top"/>
    </xf>
    <xf numFmtId="0" fontId="11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1" fillId="2" borderId="38" xfId="0" applyFont="1" applyFill="1" applyBorder="1" applyAlignment="1">
      <alignment horizontal="center" vertical="center" textRotation="90" wrapText="1"/>
    </xf>
    <xf numFmtId="0" fontId="1" fillId="2" borderId="37" xfId="0" applyFont="1" applyFill="1" applyBorder="1" applyAlignment="1">
      <alignment horizontal="center" vertical="center" textRotation="90" wrapText="1"/>
    </xf>
    <xf numFmtId="0" fontId="7" fillId="2" borderId="41" xfId="0" applyFont="1" applyFill="1" applyBorder="1" applyAlignment="1">
      <alignment horizontal="center" vertical="top"/>
    </xf>
    <xf numFmtId="0" fontId="7" fillId="2" borderId="19" xfId="0" applyFont="1" applyFill="1" applyBorder="1" applyAlignment="1">
      <alignment horizontal="center" vertical="top"/>
    </xf>
    <xf numFmtId="0" fontId="7" fillId="2" borderId="20" xfId="0" applyFont="1" applyFill="1" applyBorder="1" applyAlignment="1">
      <alignment horizontal="center" vertical="top"/>
    </xf>
    <xf numFmtId="0" fontId="7" fillId="2" borderId="21" xfId="0" applyFont="1" applyFill="1" applyBorder="1" applyAlignment="1">
      <alignment horizontal="center" vertical="top"/>
    </xf>
    <xf numFmtId="0" fontId="7" fillId="2" borderId="22" xfId="0" applyFont="1" applyFill="1" applyBorder="1" applyAlignment="1">
      <alignment horizontal="center" vertical="top"/>
    </xf>
    <xf numFmtId="0" fontId="7" fillId="2" borderId="23" xfId="0" applyFont="1" applyFill="1" applyBorder="1" applyAlignment="1">
      <alignment horizontal="center" vertical="top"/>
    </xf>
    <xf numFmtId="0" fontId="2" fillId="2" borderId="38" xfId="0" applyFont="1" applyFill="1" applyBorder="1" applyAlignment="1">
      <alignment horizontal="center" vertical="center" textRotation="90"/>
    </xf>
    <xf numFmtId="0" fontId="2" fillId="2" borderId="51" xfId="0" applyFont="1" applyFill="1" applyBorder="1" applyAlignment="1">
      <alignment horizontal="center" vertical="center" textRotation="90"/>
    </xf>
    <xf numFmtId="0" fontId="2" fillId="2" borderId="4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" fillId="2" borderId="45" xfId="0" applyFont="1" applyFill="1" applyBorder="1" applyAlignment="1">
      <alignment horizontal="center" vertical="center" textRotation="90" wrapText="1"/>
    </xf>
    <xf numFmtId="0" fontId="1" fillId="2" borderId="43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H317"/>
  <sheetViews>
    <sheetView tabSelected="1" view="pageBreakPreview" zoomScale="82" zoomScaleNormal="100" zoomScaleSheetLayoutView="82" workbookViewId="0">
      <selection activeCell="W1" sqref="W1:AC3"/>
    </sheetView>
  </sheetViews>
  <sheetFormatPr defaultColWidth="6.140625" defaultRowHeight="15" x14ac:dyDescent="0.25"/>
  <cols>
    <col min="1" max="1" width="4.28515625" style="3" customWidth="1"/>
    <col min="2" max="2" width="21.42578125" style="2" customWidth="1"/>
    <col min="3" max="3" width="9.42578125" style="3" customWidth="1"/>
    <col min="4" max="4" width="6.7109375" style="3" customWidth="1"/>
    <col min="5" max="5" width="7.85546875" style="3" customWidth="1"/>
    <col min="6" max="6" width="7.140625" style="3" customWidth="1"/>
    <col min="7" max="7" width="7.42578125" style="3" customWidth="1"/>
    <col min="8" max="8" width="8.140625" style="3" customWidth="1"/>
    <col min="9" max="9" width="7.7109375" style="3" customWidth="1"/>
    <col min="10" max="10" width="9.28515625" style="3" customWidth="1"/>
    <col min="11" max="11" width="7.85546875" style="3" customWidth="1"/>
    <col min="12" max="12" width="8" style="3" customWidth="1"/>
    <col min="13" max="13" width="8.42578125" style="3" customWidth="1"/>
    <col min="14" max="15" width="8.7109375" style="3" customWidth="1"/>
    <col min="16" max="16" width="7.85546875" style="3" customWidth="1"/>
    <col min="17" max="17" width="7.5703125" style="3" customWidth="1"/>
    <col min="18" max="18" width="6.140625" style="3" customWidth="1"/>
    <col min="19" max="19" width="8.5703125" style="3" customWidth="1"/>
    <col min="20" max="20" width="8" style="3" customWidth="1"/>
    <col min="21" max="21" width="7.85546875" style="3" customWidth="1"/>
    <col min="22" max="22" width="7.28515625" style="3" customWidth="1"/>
    <col min="23" max="23" width="8.28515625" style="3" customWidth="1"/>
    <col min="24" max="24" width="7.85546875" style="3" customWidth="1"/>
    <col min="25" max="25" width="8.28515625" style="3" customWidth="1"/>
    <col min="26" max="26" width="8" style="3" customWidth="1"/>
    <col min="27" max="27" width="7" style="2" customWidth="1"/>
    <col min="28" max="28" width="9.140625" style="2" customWidth="1"/>
    <col min="29" max="29" width="8.5703125" style="2" customWidth="1"/>
    <col min="30" max="85" width="6.140625" style="2"/>
    <col min="86" max="86" width="6.140625" style="2" customWidth="1"/>
    <col min="87" max="244" width="6.140625" style="2"/>
    <col min="245" max="245" width="3.85546875" style="2" customWidth="1"/>
    <col min="246" max="246" width="25.140625" style="2" customWidth="1"/>
    <col min="247" max="247" width="9.5703125" style="2" customWidth="1"/>
    <col min="248" max="248" width="7.7109375" style="2" customWidth="1"/>
    <col min="249" max="249" width="7.42578125" style="2" customWidth="1"/>
    <col min="250" max="250" width="6.7109375" style="2" customWidth="1"/>
    <col min="251" max="252" width="7.42578125" style="2" customWidth="1"/>
    <col min="253" max="253" width="8.28515625" style="2" customWidth="1"/>
    <col min="254" max="254" width="8.5703125" style="2" bestFit="1" customWidth="1"/>
    <col min="255" max="255" width="7.85546875" style="2" customWidth="1"/>
    <col min="256" max="256" width="7" style="2" customWidth="1"/>
    <col min="257" max="257" width="5.42578125" style="2" customWidth="1"/>
    <col min="258" max="258" width="8.85546875" style="2" customWidth="1"/>
    <col min="259" max="259" width="8.5703125" style="2" customWidth="1"/>
    <col min="260" max="500" width="6.140625" style="2"/>
    <col min="501" max="501" width="3.85546875" style="2" customWidth="1"/>
    <col min="502" max="502" width="25.140625" style="2" customWidth="1"/>
    <col min="503" max="503" width="9.5703125" style="2" customWidth="1"/>
    <col min="504" max="504" width="7.7109375" style="2" customWidth="1"/>
    <col min="505" max="505" width="7.42578125" style="2" customWidth="1"/>
    <col min="506" max="506" width="6.7109375" style="2" customWidth="1"/>
    <col min="507" max="508" width="7.42578125" style="2" customWidth="1"/>
    <col min="509" max="509" width="8.28515625" style="2" customWidth="1"/>
    <col min="510" max="510" width="8.5703125" style="2" bestFit="1" customWidth="1"/>
    <col min="511" max="511" width="7.85546875" style="2" customWidth="1"/>
    <col min="512" max="512" width="7" style="2" customWidth="1"/>
    <col min="513" max="513" width="5.42578125" style="2" customWidth="1"/>
    <col min="514" max="514" width="8.85546875" style="2" customWidth="1"/>
    <col min="515" max="515" width="8.5703125" style="2" customWidth="1"/>
    <col min="516" max="756" width="6.140625" style="2"/>
    <col min="757" max="757" width="3.85546875" style="2" customWidth="1"/>
    <col min="758" max="758" width="25.140625" style="2" customWidth="1"/>
    <col min="759" max="759" width="9.5703125" style="2" customWidth="1"/>
    <col min="760" max="760" width="7.7109375" style="2" customWidth="1"/>
    <col min="761" max="761" width="7.42578125" style="2" customWidth="1"/>
    <col min="762" max="762" width="6.7109375" style="2" customWidth="1"/>
    <col min="763" max="764" width="7.42578125" style="2" customWidth="1"/>
    <col min="765" max="765" width="8.28515625" style="2" customWidth="1"/>
    <col min="766" max="766" width="8.5703125" style="2" bestFit="1" customWidth="1"/>
    <col min="767" max="767" width="7.85546875" style="2" customWidth="1"/>
    <col min="768" max="768" width="7" style="2" customWidth="1"/>
    <col min="769" max="769" width="5.42578125" style="2" customWidth="1"/>
    <col min="770" max="770" width="8.85546875" style="2" customWidth="1"/>
    <col min="771" max="771" width="8.5703125" style="2" customWidth="1"/>
    <col min="772" max="1012" width="6.140625" style="2"/>
    <col min="1013" max="1013" width="3.85546875" style="2" customWidth="1"/>
    <col min="1014" max="1014" width="25.140625" style="2" customWidth="1"/>
    <col min="1015" max="1015" width="9.5703125" style="2" customWidth="1"/>
    <col min="1016" max="1016" width="7.7109375" style="2" customWidth="1"/>
    <col min="1017" max="1017" width="7.42578125" style="2" customWidth="1"/>
    <col min="1018" max="1018" width="6.7109375" style="2" customWidth="1"/>
    <col min="1019" max="1020" width="7.42578125" style="2" customWidth="1"/>
    <col min="1021" max="1021" width="8.28515625" style="2" customWidth="1"/>
    <col min="1022" max="1022" width="8.5703125" style="2" bestFit="1" customWidth="1"/>
    <col min="1023" max="1023" width="7.85546875" style="2" customWidth="1"/>
    <col min="1024" max="1024" width="7" style="2" customWidth="1"/>
    <col min="1025" max="1025" width="5.42578125" style="2" customWidth="1"/>
    <col min="1026" max="1026" width="8.85546875" style="2" customWidth="1"/>
    <col min="1027" max="1027" width="8.5703125" style="2" customWidth="1"/>
    <col min="1028" max="1268" width="6.140625" style="2"/>
    <col min="1269" max="1269" width="3.85546875" style="2" customWidth="1"/>
    <col min="1270" max="1270" width="25.140625" style="2" customWidth="1"/>
    <col min="1271" max="1271" width="9.5703125" style="2" customWidth="1"/>
    <col min="1272" max="1272" width="7.7109375" style="2" customWidth="1"/>
    <col min="1273" max="1273" width="7.42578125" style="2" customWidth="1"/>
    <col min="1274" max="1274" width="6.7109375" style="2" customWidth="1"/>
    <col min="1275" max="1276" width="7.42578125" style="2" customWidth="1"/>
    <col min="1277" max="1277" width="8.28515625" style="2" customWidth="1"/>
    <col min="1278" max="1278" width="8.5703125" style="2" bestFit="1" customWidth="1"/>
    <col min="1279" max="1279" width="7.85546875" style="2" customWidth="1"/>
    <col min="1280" max="1280" width="7" style="2" customWidth="1"/>
    <col min="1281" max="1281" width="5.42578125" style="2" customWidth="1"/>
    <col min="1282" max="1282" width="8.85546875" style="2" customWidth="1"/>
    <col min="1283" max="1283" width="8.5703125" style="2" customWidth="1"/>
    <col min="1284" max="1524" width="6.140625" style="2"/>
    <col min="1525" max="1525" width="3.85546875" style="2" customWidth="1"/>
    <col min="1526" max="1526" width="25.140625" style="2" customWidth="1"/>
    <col min="1527" max="1527" width="9.5703125" style="2" customWidth="1"/>
    <col min="1528" max="1528" width="7.7109375" style="2" customWidth="1"/>
    <col min="1529" max="1529" width="7.42578125" style="2" customWidth="1"/>
    <col min="1530" max="1530" width="6.7109375" style="2" customWidth="1"/>
    <col min="1531" max="1532" width="7.42578125" style="2" customWidth="1"/>
    <col min="1533" max="1533" width="8.28515625" style="2" customWidth="1"/>
    <col min="1534" max="1534" width="8.5703125" style="2" bestFit="1" customWidth="1"/>
    <col min="1535" max="1535" width="7.85546875" style="2" customWidth="1"/>
    <col min="1536" max="1536" width="7" style="2" customWidth="1"/>
    <col min="1537" max="1537" width="5.42578125" style="2" customWidth="1"/>
    <col min="1538" max="1538" width="8.85546875" style="2" customWidth="1"/>
    <col min="1539" max="1539" width="8.5703125" style="2" customWidth="1"/>
    <col min="1540" max="1780" width="6.140625" style="2"/>
    <col min="1781" max="1781" width="3.85546875" style="2" customWidth="1"/>
    <col min="1782" max="1782" width="25.140625" style="2" customWidth="1"/>
    <col min="1783" max="1783" width="9.5703125" style="2" customWidth="1"/>
    <col min="1784" max="1784" width="7.7109375" style="2" customWidth="1"/>
    <col min="1785" max="1785" width="7.42578125" style="2" customWidth="1"/>
    <col min="1786" max="1786" width="6.7109375" style="2" customWidth="1"/>
    <col min="1787" max="1788" width="7.42578125" style="2" customWidth="1"/>
    <col min="1789" max="1789" width="8.28515625" style="2" customWidth="1"/>
    <col min="1790" max="1790" width="8.5703125" style="2" bestFit="1" customWidth="1"/>
    <col min="1791" max="1791" width="7.85546875" style="2" customWidth="1"/>
    <col min="1792" max="1792" width="7" style="2" customWidth="1"/>
    <col min="1793" max="1793" width="5.42578125" style="2" customWidth="1"/>
    <col min="1794" max="1794" width="8.85546875" style="2" customWidth="1"/>
    <col min="1795" max="1795" width="8.5703125" style="2" customWidth="1"/>
    <col min="1796" max="2036" width="6.140625" style="2"/>
    <col min="2037" max="2037" width="3.85546875" style="2" customWidth="1"/>
    <col min="2038" max="2038" width="25.140625" style="2" customWidth="1"/>
    <col min="2039" max="2039" width="9.5703125" style="2" customWidth="1"/>
    <col min="2040" max="2040" width="7.7109375" style="2" customWidth="1"/>
    <col min="2041" max="2041" width="7.42578125" style="2" customWidth="1"/>
    <col min="2042" max="2042" width="6.7109375" style="2" customWidth="1"/>
    <col min="2043" max="2044" width="7.42578125" style="2" customWidth="1"/>
    <col min="2045" max="2045" width="8.28515625" style="2" customWidth="1"/>
    <col min="2046" max="2046" width="8.5703125" style="2" bestFit="1" customWidth="1"/>
    <col min="2047" max="2047" width="7.85546875" style="2" customWidth="1"/>
    <col min="2048" max="2048" width="7" style="2" customWidth="1"/>
    <col min="2049" max="2049" width="5.42578125" style="2" customWidth="1"/>
    <col min="2050" max="2050" width="8.85546875" style="2" customWidth="1"/>
    <col min="2051" max="2051" width="8.5703125" style="2" customWidth="1"/>
    <col min="2052" max="2292" width="6.140625" style="2"/>
    <col min="2293" max="2293" width="3.85546875" style="2" customWidth="1"/>
    <col min="2294" max="2294" width="25.140625" style="2" customWidth="1"/>
    <col min="2295" max="2295" width="9.5703125" style="2" customWidth="1"/>
    <col min="2296" max="2296" width="7.7109375" style="2" customWidth="1"/>
    <col min="2297" max="2297" width="7.42578125" style="2" customWidth="1"/>
    <col min="2298" max="2298" width="6.7109375" style="2" customWidth="1"/>
    <col min="2299" max="2300" width="7.42578125" style="2" customWidth="1"/>
    <col min="2301" max="2301" width="8.28515625" style="2" customWidth="1"/>
    <col min="2302" max="2302" width="8.5703125" style="2" bestFit="1" customWidth="1"/>
    <col min="2303" max="2303" width="7.85546875" style="2" customWidth="1"/>
    <col min="2304" max="2304" width="7" style="2" customWidth="1"/>
    <col min="2305" max="2305" width="5.42578125" style="2" customWidth="1"/>
    <col min="2306" max="2306" width="8.85546875" style="2" customWidth="1"/>
    <col min="2307" max="2307" width="8.5703125" style="2" customWidth="1"/>
    <col min="2308" max="2548" width="6.140625" style="2"/>
    <col min="2549" max="2549" width="3.85546875" style="2" customWidth="1"/>
    <col min="2550" max="2550" width="25.140625" style="2" customWidth="1"/>
    <col min="2551" max="2551" width="9.5703125" style="2" customWidth="1"/>
    <col min="2552" max="2552" width="7.7109375" style="2" customWidth="1"/>
    <col min="2553" max="2553" width="7.42578125" style="2" customWidth="1"/>
    <col min="2554" max="2554" width="6.7109375" style="2" customWidth="1"/>
    <col min="2555" max="2556" width="7.42578125" style="2" customWidth="1"/>
    <col min="2557" max="2557" width="8.28515625" style="2" customWidth="1"/>
    <col min="2558" max="2558" width="8.5703125" style="2" bestFit="1" customWidth="1"/>
    <col min="2559" max="2559" width="7.85546875" style="2" customWidth="1"/>
    <col min="2560" max="2560" width="7" style="2" customWidth="1"/>
    <col min="2561" max="2561" width="5.42578125" style="2" customWidth="1"/>
    <col min="2562" max="2562" width="8.85546875" style="2" customWidth="1"/>
    <col min="2563" max="2563" width="8.5703125" style="2" customWidth="1"/>
    <col min="2564" max="2804" width="6.140625" style="2"/>
    <col min="2805" max="2805" width="3.85546875" style="2" customWidth="1"/>
    <col min="2806" max="2806" width="25.140625" style="2" customWidth="1"/>
    <col min="2807" max="2807" width="9.5703125" style="2" customWidth="1"/>
    <col min="2808" max="2808" width="7.7109375" style="2" customWidth="1"/>
    <col min="2809" max="2809" width="7.42578125" style="2" customWidth="1"/>
    <col min="2810" max="2810" width="6.7109375" style="2" customWidth="1"/>
    <col min="2811" max="2812" width="7.42578125" style="2" customWidth="1"/>
    <col min="2813" max="2813" width="8.28515625" style="2" customWidth="1"/>
    <col min="2814" max="2814" width="8.5703125" style="2" bestFit="1" customWidth="1"/>
    <col min="2815" max="2815" width="7.85546875" style="2" customWidth="1"/>
    <col min="2816" max="2816" width="7" style="2" customWidth="1"/>
    <col min="2817" max="2817" width="5.42578125" style="2" customWidth="1"/>
    <col min="2818" max="2818" width="8.85546875" style="2" customWidth="1"/>
    <col min="2819" max="2819" width="8.5703125" style="2" customWidth="1"/>
    <col min="2820" max="3060" width="6.140625" style="2"/>
    <col min="3061" max="3061" width="3.85546875" style="2" customWidth="1"/>
    <col min="3062" max="3062" width="25.140625" style="2" customWidth="1"/>
    <col min="3063" max="3063" width="9.5703125" style="2" customWidth="1"/>
    <col min="3064" max="3064" width="7.7109375" style="2" customWidth="1"/>
    <col min="3065" max="3065" width="7.42578125" style="2" customWidth="1"/>
    <col min="3066" max="3066" width="6.7109375" style="2" customWidth="1"/>
    <col min="3067" max="3068" width="7.42578125" style="2" customWidth="1"/>
    <col min="3069" max="3069" width="8.28515625" style="2" customWidth="1"/>
    <col min="3070" max="3070" width="8.5703125" style="2" bestFit="1" customWidth="1"/>
    <col min="3071" max="3071" width="7.85546875" style="2" customWidth="1"/>
    <col min="3072" max="3072" width="7" style="2" customWidth="1"/>
    <col min="3073" max="3073" width="5.42578125" style="2" customWidth="1"/>
    <col min="3074" max="3074" width="8.85546875" style="2" customWidth="1"/>
    <col min="3075" max="3075" width="8.5703125" style="2" customWidth="1"/>
    <col min="3076" max="3316" width="6.140625" style="2"/>
    <col min="3317" max="3317" width="3.85546875" style="2" customWidth="1"/>
    <col min="3318" max="3318" width="25.140625" style="2" customWidth="1"/>
    <col min="3319" max="3319" width="9.5703125" style="2" customWidth="1"/>
    <col min="3320" max="3320" width="7.7109375" style="2" customWidth="1"/>
    <col min="3321" max="3321" width="7.42578125" style="2" customWidth="1"/>
    <col min="3322" max="3322" width="6.7109375" style="2" customWidth="1"/>
    <col min="3323" max="3324" width="7.42578125" style="2" customWidth="1"/>
    <col min="3325" max="3325" width="8.28515625" style="2" customWidth="1"/>
    <col min="3326" max="3326" width="8.5703125" style="2" bestFit="1" customWidth="1"/>
    <col min="3327" max="3327" width="7.85546875" style="2" customWidth="1"/>
    <col min="3328" max="3328" width="7" style="2" customWidth="1"/>
    <col min="3329" max="3329" width="5.42578125" style="2" customWidth="1"/>
    <col min="3330" max="3330" width="8.85546875" style="2" customWidth="1"/>
    <col min="3331" max="3331" width="8.5703125" style="2" customWidth="1"/>
    <col min="3332" max="3572" width="6.140625" style="2"/>
    <col min="3573" max="3573" width="3.85546875" style="2" customWidth="1"/>
    <col min="3574" max="3574" width="25.140625" style="2" customWidth="1"/>
    <col min="3575" max="3575" width="9.5703125" style="2" customWidth="1"/>
    <col min="3576" max="3576" width="7.7109375" style="2" customWidth="1"/>
    <col min="3577" max="3577" width="7.42578125" style="2" customWidth="1"/>
    <col min="3578" max="3578" width="6.7109375" style="2" customWidth="1"/>
    <col min="3579" max="3580" width="7.42578125" style="2" customWidth="1"/>
    <col min="3581" max="3581" width="8.28515625" style="2" customWidth="1"/>
    <col min="3582" max="3582" width="8.5703125" style="2" bestFit="1" customWidth="1"/>
    <col min="3583" max="3583" width="7.85546875" style="2" customWidth="1"/>
    <col min="3584" max="3584" width="7" style="2" customWidth="1"/>
    <col min="3585" max="3585" width="5.42578125" style="2" customWidth="1"/>
    <col min="3586" max="3586" width="8.85546875" style="2" customWidth="1"/>
    <col min="3587" max="3587" width="8.5703125" style="2" customWidth="1"/>
    <col min="3588" max="3828" width="6.140625" style="2"/>
    <col min="3829" max="3829" width="3.85546875" style="2" customWidth="1"/>
    <col min="3830" max="3830" width="25.140625" style="2" customWidth="1"/>
    <col min="3831" max="3831" width="9.5703125" style="2" customWidth="1"/>
    <col min="3832" max="3832" width="7.7109375" style="2" customWidth="1"/>
    <col min="3833" max="3833" width="7.42578125" style="2" customWidth="1"/>
    <col min="3834" max="3834" width="6.7109375" style="2" customWidth="1"/>
    <col min="3835" max="3836" width="7.42578125" style="2" customWidth="1"/>
    <col min="3837" max="3837" width="8.28515625" style="2" customWidth="1"/>
    <col min="3838" max="3838" width="8.5703125" style="2" bestFit="1" customWidth="1"/>
    <col min="3839" max="3839" width="7.85546875" style="2" customWidth="1"/>
    <col min="3840" max="3840" width="7" style="2" customWidth="1"/>
    <col min="3841" max="3841" width="5.42578125" style="2" customWidth="1"/>
    <col min="3842" max="3842" width="8.85546875" style="2" customWidth="1"/>
    <col min="3843" max="3843" width="8.5703125" style="2" customWidth="1"/>
    <col min="3844" max="4084" width="6.140625" style="2"/>
    <col min="4085" max="4085" width="3.85546875" style="2" customWidth="1"/>
    <col min="4086" max="4086" width="25.140625" style="2" customWidth="1"/>
    <col min="4087" max="4087" width="9.5703125" style="2" customWidth="1"/>
    <col min="4088" max="4088" width="7.7109375" style="2" customWidth="1"/>
    <col min="4089" max="4089" width="7.42578125" style="2" customWidth="1"/>
    <col min="4090" max="4090" width="6.7109375" style="2" customWidth="1"/>
    <col min="4091" max="4092" width="7.42578125" style="2" customWidth="1"/>
    <col min="4093" max="4093" width="8.28515625" style="2" customWidth="1"/>
    <col min="4094" max="4094" width="8.5703125" style="2" bestFit="1" customWidth="1"/>
    <col min="4095" max="4095" width="7.85546875" style="2" customWidth="1"/>
    <col min="4096" max="4096" width="7" style="2" customWidth="1"/>
    <col min="4097" max="4097" width="5.42578125" style="2" customWidth="1"/>
    <col min="4098" max="4098" width="8.85546875" style="2" customWidth="1"/>
    <col min="4099" max="4099" width="8.5703125" style="2" customWidth="1"/>
    <col min="4100" max="4340" width="6.140625" style="2"/>
    <col min="4341" max="4341" width="3.85546875" style="2" customWidth="1"/>
    <col min="4342" max="4342" width="25.140625" style="2" customWidth="1"/>
    <col min="4343" max="4343" width="9.5703125" style="2" customWidth="1"/>
    <col min="4344" max="4344" width="7.7109375" style="2" customWidth="1"/>
    <col min="4345" max="4345" width="7.42578125" style="2" customWidth="1"/>
    <col min="4346" max="4346" width="6.7109375" style="2" customWidth="1"/>
    <col min="4347" max="4348" width="7.42578125" style="2" customWidth="1"/>
    <col min="4349" max="4349" width="8.28515625" style="2" customWidth="1"/>
    <col min="4350" max="4350" width="8.5703125" style="2" bestFit="1" customWidth="1"/>
    <col min="4351" max="4351" width="7.85546875" style="2" customWidth="1"/>
    <col min="4352" max="4352" width="7" style="2" customWidth="1"/>
    <col min="4353" max="4353" width="5.42578125" style="2" customWidth="1"/>
    <col min="4354" max="4354" width="8.85546875" style="2" customWidth="1"/>
    <col min="4355" max="4355" width="8.5703125" style="2" customWidth="1"/>
    <col min="4356" max="4596" width="6.140625" style="2"/>
    <col min="4597" max="4597" width="3.85546875" style="2" customWidth="1"/>
    <col min="4598" max="4598" width="25.140625" style="2" customWidth="1"/>
    <col min="4599" max="4599" width="9.5703125" style="2" customWidth="1"/>
    <col min="4600" max="4600" width="7.7109375" style="2" customWidth="1"/>
    <col min="4601" max="4601" width="7.42578125" style="2" customWidth="1"/>
    <col min="4602" max="4602" width="6.7109375" style="2" customWidth="1"/>
    <col min="4603" max="4604" width="7.42578125" style="2" customWidth="1"/>
    <col min="4605" max="4605" width="8.28515625" style="2" customWidth="1"/>
    <col min="4606" max="4606" width="8.5703125" style="2" bestFit="1" customWidth="1"/>
    <col min="4607" max="4607" width="7.85546875" style="2" customWidth="1"/>
    <col min="4608" max="4608" width="7" style="2" customWidth="1"/>
    <col min="4609" max="4609" width="5.42578125" style="2" customWidth="1"/>
    <col min="4610" max="4610" width="8.85546875" style="2" customWidth="1"/>
    <col min="4611" max="4611" width="8.5703125" style="2" customWidth="1"/>
    <col min="4612" max="4852" width="6.140625" style="2"/>
    <col min="4853" max="4853" width="3.85546875" style="2" customWidth="1"/>
    <col min="4854" max="4854" width="25.140625" style="2" customWidth="1"/>
    <col min="4855" max="4855" width="9.5703125" style="2" customWidth="1"/>
    <col min="4856" max="4856" width="7.7109375" style="2" customWidth="1"/>
    <col min="4857" max="4857" width="7.42578125" style="2" customWidth="1"/>
    <col min="4858" max="4858" width="6.7109375" style="2" customWidth="1"/>
    <col min="4859" max="4860" width="7.42578125" style="2" customWidth="1"/>
    <col min="4861" max="4861" width="8.28515625" style="2" customWidth="1"/>
    <col min="4862" max="4862" width="8.5703125" style="2" bestFit="1" customWidth="1"/>
    <col min="4863" max="4863" width="7.85546875" style="2" customWidth="1"/>
    <col min="4864" max="4864" width="7" style="2" customWidth="1"/>
    <col min="4865" max="4865" width="5.42578125" style="2" customWidth="1"/>
    <col min="4866" max="4866" width="8.85546875" style="2" customWidth="1"/>
    <col min="4867" max="4867" width="8.5703125" style="2" customWidth="1"/>
    <col min="4868" max="5108" width="6.140625" style="2"/>
    <col min="5109" max="5109" width="3.85546875" style="2" customWidth="1"/>
    <col min="5110" max="5110" width="25.140625" style="2" customWidth="1"/>
    <col min="5111" max="5111" width="9.5703125" style="2" customWidth="1"/>
    <col min="5112" max="5112" width="7.7109375" style="2" customWidth="1"/>
    <col min="5113" max="5113" width="7.42578125" style="2" customWidth="1"/>
    <col min="5114" max="5114" width="6.7109375" style="2" customWidth="1"/>
    <col min="5115" max="5116" width="7.42578125" style="2" customWidth="1"/>
    <col min="5117" max="5117" width="8.28515625" style="2" customWidth="1"/>
    <col min="5118" max="5118" width="8.5703125" style="2" bestFit="1" customWidth="1"/>
    <col min="5119" max="5119" width="7.85546875" style="2" customWidth="1"/>
    <col min="5120" max="5120" width="7" style="2" customWidth="1"/>
    <col min="5121" max="5121" width="5.42578125" style="2" customWidth="1"/>
    <col min="5122" max="5122" width="8.85546875" style="2" customWidth="1"/>
    <col min="5123" max="5123" width="8.5703125" style="2" customWidth="1"/>
    <col min="5124" max="5364" width="6.140625" style="2"/>
    <col min="5365" max="5365" width="3.85546875" style="2" customWidth="1"/>
    <col min="5366" max="5366" width="25.140625" style="2" customWidth="1"/>
    <col min="5367" max="5367" width="9.5703125" style="2" customWidth="1"/>
    <col min="5368" max="5368" width="7.7109375" style="2" customWidth="1"/>
    <col min="5369" max="5369" width="7.42578125" style="2" customWidth="1"/>
    <col min="5370" max="5370" width="6.7109375" style="2" customWidth="1"/>
    <col min="5371" max="5372" width="7.42578125" style="2" customWidth="1"/>
    <col min="5373" max="5373" width="8.28515625" style="2" customWidth="1"/>
    <col min="5374" max="5374" width="8.5703125" style="2" bestFit="1" customWidth="1"/>
    <col min="5375" max="5375" width="7.85546875" style="2" customWidth="1"/>
    <col min="5376" max="5376" width="7" style="2" customWidth="1"/>
    <col min="5377" max="5377" width="5.42578125" style="2" customWidth="1"/>
    <col min="5378" max="5378" width="8.85546875" style="2" customWidth="1"/>
    <col min="5379" max="5379" width="8.5703125" style="2" customWidth="1"/>
    <col min="5380" max="5620" width="6.140625" style="2"/>
    <col min="5621" max="5621" width="3.85546875" style="2" customWidth="1"/>
    <col min="5622" max="5622" width="25.140625" style="2" customWidth="1"/>
    <col min="5623" max="5623" width="9.5703125" style="2" customWidth="1"/>
    <col min="5624" max="5624" width="7.7109375" style="2" customWidth="1"/>
    <col min="5625" max="5625" width="7.42578125" style="2" customWidth="1"/>
    <col min="5626" max="5626" width="6.7109375" style="2" customWidth="1"/>
    <col min="5627" max="5628" width="7.42578125" style="2" customWidth="1"/>
    <col min="5629" max="5629" width="8.28515625" style="2" customWidth="1"/>
    <col min="5630" max="5630" width="8.5703125" style="2" bestFit="1" customWidth="1"/>
    <col min="5631" max="5631" width="7.85546875" style="2" customWidth="1"/>
    <col min="5632" max="5632" width="7" style="2" customWidth="1"/>
    <col min="5633" max="5633" width="5.42578125" style="2" customWidth="1"/>
    <col min="5634" max="5634" width="8.85546875" style="2" customWidth="1"/>
    <col min="5635" max="5635" width="8.5703125" style="2" customWidth="1"/>
    <col min="5636" max="5876" width="6.140625" style="2"/>
    <col min="5877" max="5877" width="3.85546875" style="2" customWidth="1"/>
    <col min="5878" max="5878" width="25.140625" style="2" customWidth="1"/>
    <col min="5879" max="5879" width="9.5703125" style="2" customWidth="1"/>
    <col min="5880" max="5880" width="7.7109375" style="2" customWidth="1"/>
    <col min="5881" max="5881" width="7.42578125" style="2" customWidth="1"/>
    <col min="5882" max="5882" width="6.7109375" style="2" customWidth="1"/>
    <col min="5883" max="5884" width="7.42578125" style="2" customWidth="1"/>
    <col min="5885" max="5885" width="8.28515625" style="2" customWidth="1"/>
    <col min="5886" max="5886" width="8.5703125" style="2" bestFit="1" customWidth="1"/>
    <col min="5887" max="5887" width="7.85546875" style="2" customWidth="1"/>
    <col min="5888" max="5888" width="7" style="2" customWidth="1"/>
    <col min="5889" max="5889" width="5.42578125" style="2" customWidth="1"/>
    <col min="5890" max="5890" width="8.85546875" style="2" customWidth="1"/>
    <col min="5891" max="5891" width="8.5703125" style="2" customWidth="1"/>
    <col min="5892" max="6132" width="6.140625" style="2"/>
    <col min="6133" max="6133" width="3.85546875" style="2" customWidth="1"/>
    <col min="6134" max="6134" width="25.140625" style="2" customWidth="1"/>
    <col min="6135" max="6135" width="9.5703125" style="2" customWidth="1"/>
    <col min="6136" max="6136" width="7.7109375" style="2" customWidth="1"/>
    <col min="6137" max="6137" width="7.42578125" style="2" customWidth="1"/>
    <col min="6138" max="6138" width="6.7109375" style="2" customWidth="1"/>
    <col min="6139" max="6140" width="7.42578125" style="2" customWidth="1"/>
    <col min="6141" max="6141" width="8.28515625" style="2" customWidth="1"/>
    <col min="6142" max="6142" width="8.5703125" style="2" bestFit="1" customWidth="1"/>
    <col min="6143" max="6143" width="7.85546875" style="2" customWidth="1"/>
    <col min="6144" max="6144" width="7" style="2" customWidth="1"/>
    <col min="6145" max="6145" width="5.42578125" style="2" customWidth="1"/>
    <col min="6146" max="6146" width="8.85546875" style="2" customWidth="1"/>
    <col min="6147" max="6147" width="8.5703125" style="2" customWidth="1"/>
    <col min="6148" max="6388" width="6.140625" style="2"/>
    <col min="6389" max="6389" width="3.85546875" style="2" customWidth="1"/>
    <col min="6390" max="6390" width="25.140625" style="2" customWidth="1"/>
    <col min="6391" max="6391" width="9.5703125" style="2" customWidth="1"/>
    <col min="6392" max="6392" width="7.7109375" style="2" customWidth="1"/>
    <col min="6393" max="6393" width="7.42578125" style="2" customWidth="1"/>
    <col min="6394" max="6394" width="6.7109375" style="2" customWidth="1"/>
    <col min="6395" max="6396" width="7.42578125" style="2" customWidth="1"/>
    <col min="6397" max="6397" width="8.28515625" style="2" customWidth="1"/>
    <col min="6398" max="6398" width="8.5703125" style="2" bestFit="1" customWidth="1"/>
    <col min="6399" max="6399" width="7.85546875" style="2" customWidth="1"/>
    <col min="6400" max="6400" width="7" style="2" customWidth="1"/>
    <col min="6401" max="6401" width="5.42578125" style="2" customWidth="1"/>
    <col min="6402" max="6402" width="8.85546875" style="2" customWidth="1"/>
    <col min="6403" max="6403" width="8.5703125" style="2" customWidth="1"/>
    <col min="6404" max="6644" width="6.140625" style="2"/>
    <col min="6645" max="6645" width="3.85546875" style="2" customWidth="1"/>
    <col min="6646" max="6646" width="25.140625" style="2" customWidth="1"/>
    <col min="6647" max="6647" width="9.5703125" style="2" customWidth="1"/>
    <col min="6648" max="6648" width="7.7109375" style="2" customWidth="1"/>
    <col min="6649" max="6649" width="7.42578125" style="2" customWidth="1"/>
    <col min="6650" max="6650" width="6.7109375" style="2" customWidth="1"/>
    <col min="6651" max="6652" width="7.42578125" style="2" customWidth="1"/>
    <col min="6653" max="6653" width="8.28515625" style="2" customWidth="1"/>
    <col min="6654" max="6654" width="8.5703125" style="2" bestFit="1" customWidth="1"/>
    <col min="6655" max="6655" width="7.85546875" style="2" customWidth="1"/>
    <col min="6656" max="6656" width="7" style="2" customWidth="1"/>
    <col min="6657" max="6657" width="5.42578125" style="2" customWidth="1"/>
    <col min="6658" max="6658" width="8.85546875" style="2" customWidth="1"/>
    <col min="6659" max="6659" width="8.5703125" style="2" customWidth="1"/>
    <col min="6660" max="6900" width="6.140625" style="2"/>
    <col min="6901" max="6901" width="3.85546875" style="2" customWidth="1"/>
    <col min="6902" max="6902" width="25.140625" style="2" customWidth="1"/>
    <col min="6903" max="6903" width="9.5703125" style="2" customWidth="1"/>
    <col min="6904" max="6904" width="7.7109375" style="2" customWidth="1"/>
    <col min="6905" max="6905" width="7.42578125" style="2" customWidth="1"/>
    <col min="6906" max="6906" width="6.7109375" style="2" customWidth="1"/>
    <col min="6907" max="6908" width="7.42578125" style="2" customWidth="1"/>
    <col min="6909" max="6909" width="8.28515625" style="2" customWidth="1"/>
    <col min="6910" max="6910" width="8.5703125" style="2" bestFit="1" customWidth="1"/>
    <col min="6911" max="6911" width="7.85546875" style="2" customWidth="1"/>
    <col min="6912" max="6912" width="7" style="2" customWidth="1"/>
    <col min="6913" max="6913" width="5.42578125" style="2" customWidth="1"/>
    <col min="6914" max="6914" width="8.85546875" style="2" customWidth="1"/>
    <col min="6915" max="6915" width="8.5703125" style="2" customWidth="1"/>
    <col min="6916" max="7156" width="6.140625" style="2"/>
    <col min="7157" max="7157" width="3.85546875" style="2" customWidth="1"/>
    <col min="7158" max="7158" width="25.140625" style="2" customWidth="1"/>
    <col min="7159" max="7159" width="9.5703125" style="2" customWidth="1"/>
    <col min="7160" max="7160" width="7.7109375" style="2" customWidth="1"/>
    <col min="7161" max="7161" width="7.42578125" style="2" customWidth="1"/>
    <col min="7162" max="7162" width="6.7109375" style="2" customWidth="1"/>
    <col min="7163" max="7164" width="7.42578125" style="2" customWidth="1"/>
    <col min="7165" max="7165" width="8.28515625" style="2" customWidth="1"/>
    <col min="7166" max="7166" width="8.5703125" style="2" bestFit="1" customWidth="1"/>
    <col min="7167" max="7167" width="7.85546875" style="2" customWidth="1"/>
    <col min="7168" max="7168" width="7" style="2" customWidth="1"/>
    <col min="7169" max="7169" width="5.42578125" style="2" customWidth="1"/>
    <col min="7170" max="7170" width="8.85546875" style="2" customWidth="1"/>
    <col min="7171" max="7171" width="8.5703125" style="2" customWidth="1"/>
    <col min="7172" max="7412" width="6.140625" style="2"/>
    <col min="7413" max="7413" width="3.85546875" style="2" customWidth="1"/>
    <col min="7414" max="7414" width="25.140625" style="2" customWidth="1"/>
    <col min="7415" max="7415" width="9.5703125" style="2" customWidth="1"/>
    <col min="7416" max="7416" width="7.7109375" style="2" customWidth="1"/>
    <col min="7417" max="7417" width="7.42578125" style="2" customWidth="1"/>
    <col min="7418" max="7418" width="6.7109375" style="2" customWidth="1"/>
    <col min="7419" max="7420" width="7.42578125" style="2" customWidth="1"/>
    <col min="7421" max="7421" width="8.28515625" style="2" customWidth="1"/>
    <col min="7422" max="7422" width="8.5703125" style="2" bestFit="1" customWidth="1"/>
    <col min="7423" max="7423" width="7.85546875" style="2" customWidth="1"/>
    <col min="7424" max="7424" width="7" style="2" customWidth="1"/>
    <col min="7425" max="7425" width="5.42578125" style="2" customWidth="1"/>
    <col min="7426" max="7426" width="8.85546875" style="2" customWidth="1"/>
    <col min="7427" max="7427" width="8.5703125" style="2" customWidth="1"/>
    <col min="7428" max="7668" width="6.140625" style="2"/>
    <col min="7669" max="7669" width="3.85546875" style="2" customWidth="1"/>
    <col min="7670" max="7670" width="25.140625" style="2" customWidth="1"/>
    <col min="7671" max="7671" width="9.5703125" style="2" customWidth="1"/>
    <col min="7672" max="7672" width="7.7109375" style="2" customWidth="1"/>
    <col min="7673" max="7673" width="7.42578125" style="2" customWidth="1"/>
    <col min="7674" max="7674" width="6.7109375" style="2" customWidth="1"/>
    <col min="7675" max="7676" width="7.42578125" style="2" customWidth="1"/>
    <col min="7677" max="7677" width="8.28515625" style="2" customWidth="1"/>
    <col min="7678" max="7678" width="8.5703125" style="2" bestFit="1" customWidth="1"/>
    <col min="7679" max="7679" width="7.85546875" style="2" customWidth="1"/>
    <col min="7680" max="7680" width="7" style="2" customWidth="1"/>
    <col min="7681" max="7681" width="5.42578125" style="2" customWidth="1"/>
    <col min="7682" max="7682" width="8.85546875" style="2" customWidth="1"/>
    <col min="7683" max="7683" width="8.5703125" style="2" customWidth="1"/>
    <col min="7684" max="7924" width="6.140625" style="2"/>
    <col min="7925" max="7925" width="3.85546875" style="2" customWidth="1"/>
    <col min="7926" max="7926" width="25.140625" style="2" customWidth="1"/>
    <col min="7927" max="7927" width="9.5703125" style="2" customWidth="1"/>
    <col min="7928" max="7928" width="7.7109375" style="2" customWidth="1"/>
    <col min="7929" max="7929" width="7.42578125" style="2" customWidth="1"/>
    <col min="7930" max="7930" width="6.7109375" style="2" customWidth="1"/>
    <col min="7931" max="7932" width="7.42578125" style="2" customWidth="1"/>
    <col min="7933" max="7933" width="8.28515625" style="2" customWidth="1"/>
    <col min="7934" max="7934" width="8.5703125" style="2" bestFit="1" customWidth="1"/>
    <col min="7935" max="7935" width="7.85546875" style="2" customWidth="1"/>
    <col min="7936" max="7936" width="7" style="2" customWidth="1"/>
    <col min="7937" max="7937" width="5.42578125" style="2" customWidth="1"/>
    <col min="7938" max="7938" width="8.85546875" style="2" customWidth="1"/>
    <col min="7939" max="7939" width="8.5703125" style="2" customWidth="1"/>
    <col min="7940" max="8180" width="6.140625" style="2"/>
    <col min="8181" max="8181" width="3.85546875" style="2" customWidth="1"/>
    <col min="8182" max="8182" width="25.140625" style="2" customWidth="1"/>
    <col min="8183" max="8183" width="9.5703125" style="2" customWidth="1"/>
    <col min="8184" max="8184" width="7.7109375" style="2" customWidth="1"/>
    <col min="8185" max="8185" width="7.42578125" style="2" customWidth="1"/>
    <col min="8186" max="8186" width="6.7109375" style="2" customWidth="1"/>
    <col min="8187" max="8188" width="7.42578125" style="2" customWidth="1"/>
    <col min="8189" max="8189" width="8.28515625" style="2" customWidth="1"/>
    <col min="8190" max="8190" width="8.5703125" style="2" bestFit="1" customWidth="1"/>
    <col min="8191" max="8191" width="7.85546875" style="2" customWidth="1"/>
    <col min="8192" max="8192" width="7" style="2" customWidth="1"/>
    <col min="8193" max="8193" width="5.42578125" style="2" customWidth="1"/>
    <col min="8194" max="8194" width="8.85546875" style="2" customWidth="1"/>
    <col min="8195" max="8195" width="8.5703125" style="2" customWidth="1"/>
    <col min="8196" max="8436" width="6.140625" style="2"/>
    <col min="8437" max="8437" width="3.85546875" style="2" customWidth="1"/>
    <col min="8438" max="8438" width="25.140625" style="2" customWidth="1"/>
    <col min="8439" max="8439" width="9.5703125" style="2" customWidth="1"/>
    <col min="8440" max="8440" width="7.7109375" style="2" customWidth="1"/>
    <col min="8441" max="8441" width="7.42578125" style="2" customWidth="1"/>
    <col min="8442" max="8442" width="6.7109375" style="2" customWidth="1"/>
    <col min="8443" max="8444" width="7.42578125" style="2" customWidth="1"/>
    <col min="8445" max="8445" width="8.28515625" style="2" customWidth="1"/>
    <col min="8446" max="8446" width="8.5703125" style="2" bestFit="1" customWidth="1"/>
    <col min="8447" max="8447" width="7.85546875" style="2" customWidth="1"/>
    <col min="8448" max="8448" width="7" style="2" customWidth="1"/>
    <col min="8449" max="8449" width="5.42578125" style="2" customWidth="1"/>
    <col min="8450" max="8450" width="8.85546875" style="2" customWidth="1"/>
    <col min="8451" max="8451" width="8.5703125" style="2" customWidth="1"/>
    <col min="8452" max="8692" width="6.140625" style="2"/>
    <col min="8693" max="8693" width="3.85546875" style="2" customWidth="1"/>
    <col min="8694" max="8694" width="25.140625" style="2" customWidth="1"/>
    <col min="8695" max="8695" width="9.5703125" style="2" customWidth="1"/>
    <col min="8696" max="8696" width="7.7109375" style="2" customWidth="1"/>
    <col min="8697" max="8697" width="7.42578125" style="2" customWidth="1"/>
    <col min="8698" max="8698" width="6.7109375" style="2" customWidth="1"/>
    <col min="8699" max="8700" width="7.42578125" style="2" customWidth="1"/>
    <col min="8701" max="8701" width="8.28515625" style="2" customWidth="1"/>
    <col min="8702" max="8702" width="8.5703125" style="2" bestFit="1" customWidth="1"/>
    <col min="8703" max="8703" width="7.85546875" style="2" customWidth="1"/>
    <col min="8704" max="8704" width="7" style="2" customWidth="1"/>
    <col min="8705" max="8705" width="5.42578125" style="2" customWidth="1"/>
    <col min="8706" max="8706" width="8.85546875" style="2" customWidth="1"/>
    <col min="8707" max="8707" width="8.5703125" style="2" customWidth="1"/>
    <col min="8708" max="8948" width="6.140625" style="2"/>
    <col min="8949" max="8949" width="3.85546875" style="2" customWidth="1"/>
    <col min="8950" max="8950" width="25.140625" style="2" customWidth="1"/>
    <col min="8951" max="8951" width="9.5703125" style="2" customWidth="1"/>
    <col min="8952" max="8952" width="7.7109375" style="2" customWidth="1"/>
    <col min="8953" max="8953" width="7.42578125" style="2" customWidth="1"/>
    <col min="8954" max="8954" width="6.7109375" style="2" customWidth="1"/>
    <col min="8955" max="8956" width="7.42578125" style="2" customWidth="1"/>
    <col min="8957" max="8957" width="8.28515625" style="2" customWidth="1"/>
    <col min="8958" max="8958" width="8.5703125" style="2" bestFit="1" customWidth="1"/>
    <col min="8959" max="8959" width="7.85546875" style="2" customWidth="1"/>
    <col min="8960" max="8960" width="7" style="2" customWidth="1"/>
    <col min="8961" max="8961" width="5.42578125" style="2" customWidth="1"/>
    <col min="8962" max="8962" width="8.85546875" style="2" customWidth="1"/>
    <col min="8963" max="8963" width="8.5703125" style="2" customWidth="1"/>
    <col min="8964" max="9204" width="6.140625" style="2"/>
    <col min="9205" max="9205" width="3.85546875" style="2" customWidth="1"/>
    <col min="9206" max="9206" width="25.140625" style="2" customWidth="1"/>
    <col min="9207" max="9207" width="9.5703125" style="2" customWidth="1"/>
    <col min="9208" max="9208" width="7.7109375" style="2" customWidth="1"/>
    <col min="9209" max="9209" width="7.42578125" style="2" customWidth="1"/>
    <col min="9210" max="9210" width="6.7109375" style="2" customWidth="1"/>
    <col min="9211" max="9212" width="7.42578125" style="2" customWidth="1"/>
    <col min="9213" max="9213" width="8.28515625" style="2" customWidth="1"/>
    <col min="9214" max="9214" width="8.5703125" style="2" bestFit="1" customWidth="1"/>
    <col min="9215" max="9215" width="7.85546875" style="2" customWidth="1"/>
    <col min="9216" max="9216" width="7" style="2" customWidth="1"/>
    <col min="9217" max="9217" width="5.42578125" style="2" customWidth="1"/>
    <col min="9218" max="9218" width="8.85546875" style="2" customWidth="1"/>
    <col min="9219" max="9219" width="8.5703125" style="2" customWidth="1"/>
    <col min="9220" max="9460" width="6.140625" style="2"/>
    <col min="9461" max="9461" width="3.85546875" style="2" customWidth="1"/>
    <col min="9462" max="9462" width="25.140625" style="2" customWidth="1"/>
    <col min="9463" max="9463" width="9.5703125" style="2" customWidth="1"/>
    <col min="9464" max="9464" width="7.7109375" style="2" customWidth="1"/>
    <col min="9465" max="9465" width="7.42578125" style="2" customWidth="1"/>
    <col min="9466" max="9466" width="6.7109375" style="2" customWidth="1"/>
    <col min="9467" max="9468" width="7.42578125" style="2" customWidth="1"/>
    <col min="9469" max="9469" width="8.28515625" style="2" customWidth="1"/>
    <col min="9470" max="9470" width="8.5703125" style="2" bestFit="1" customWidth="1"/>
    <col min="9471" max="9471" width="7.85546875" style="2" customWidth="1"/>
    <col min="9472" max="9472" width="7" style="2" customWidth="1"/>
    <col min="9473" max="9473" width="5.42578125" style="2" customWidth="1"/>
    <col min="9474" max="9474" width="8.85546875" style="2" customWidth="1"/>
    <col min="9475" max="9475" width="8.5703125" style="2" customWidth="1"/>
    <col min="9476" max="9716" width="6.140625" style="2"/>
    <col min="9717" max="9717" width="3.85546875" style="2" customWidth="1"/>
    <col min="9718" max="9718" width="25.140625" style="2" customWidth="1"/>
    <col min="9719" max="9719" width="9.5703125" style="2" customWidth="1"/>
    <col min="9720" max="9720" width="7.7109375" style="2" customWidth="1"/>
    <col min="9721" max="9721" width="7.42578125" style="2" customWidth="1"/>
    <col min="9722" max="9722" width="6.7109375" style="2" customWidth="1"/>
    <col min="9723" max="9724" width="7.42578125" style="2" customWidth="1"/>
    <col min="9725" max="9725" width="8.28515625" style="2" customWidth="1"/>
    <col min="9726" max="9726" width="8.5703125" style="2" bestFit="1" customWidth="1"/>
    <col min="9727" max="9727" width="7.85546875" style="2" customWidth="1"/>
    <col min="9728" max="9728" width="7" style="2" customWidth="1"/>
    <col min="9729" max="9729" width="5.42578125" style="2" customWidth="1"/>
    <col min="9730" max="9730" width="8.85546875" style="2" customWidth="1"/>
    <col min="9731" max="9731" width="8.5703125" style="2" customWidth="1"/>
    <col min="9732" max="9972" width="6.140625" style="2"/>
    <col min="9973" max="9973" width="3.85546875" style="2" customWidth="1"/>
    <col min="9974" max="9974" width="25.140625" style="2" customWidth="1"/>
    <col min="9975" max="9975" width="9.5703125" style="2" customWidth="1"/>
    <col min="9976" max="9976" width="7.7109375" style="2" customWidth="1"/>
    <col min="9977" max="9977" width="7.42578125" style="2" customWidth="1"/>
    <col min="9978" max="9978" width="6.7109375" style="2" customWidth="1"/>
    <col min="9979" max="9980" width="7.42578125" style="2" customWidth="1"/>
    <col min="9981" max="9981" width="8.28515625" style="2" customWidth="1"/>
    <col min="9982" max="9982" width="8.5703125" style="2" bestFit="1" customWidth="1"/>
    <col min="9983" max="9983" width="7.85546875" style="2" customWidth="1"/>
    <col min="9984" max="9984" width="7" style="2" customWidth="1"/>
    <col min="9985" max="9985" width="5.42578125" style="2" customWidth="1"/>
    <col min="9986" max="9986" width="8.85546875" style="2" customWidth="1"/>
    <col min="9987" max="9987" width="8.5703125" style="2" customWidth="1"/>
    <col min="9988" max="10228" width="6.140625" style="2"/>
    <col min="10229" max="10229" width="3.85546875" style="2" customWidth="1"/>
    <col min="10230" max="10230" width="25.140625" style="2" customWidth="1"/>
    <col min="10231" max="10231" width="9.5703125" style="2" customWidth="1"/>
    <col min="10232" max="10232" width="7.7109375" style="2" customWidth="1"/>
    <col min="10233" max="10233" width="7.42578125" style="2" customWidth="1"/>
    <col min="10234" max="10234" width="6.7109375" style="2" customWidth="1"/>
    <col min="10235" max="10236" width="7.42578125" style="2" customWidth="1"/>
    <col min="10237" max="10237" width="8.28515625" style="2" customWidth="1"/>
    <col min="10238" max="10238" width="8.5703125" style="2" bestFit="1" customWidth="1"/>
    <col min="10239" max="10239" width="7.85546875" style="2" customWidth="1"/>
    <col min="10240" max="10240" width="7" style="2" customWidth="1"/>
    <col min="10241" max="10241" width="5.42578125" style="2" customWidth="1"/>
    <col min="10242" max="10242" width="8.85546875" style="2" customWidth="1"/>
    <col min="10243" max="10243" width="8.5703125" style="2" customWidth="1"/>
    <col min="10244" max="10484" width="6.140625" style="2"/>
    <col min="10485" max="10485" width="3.85546875" style="2" customWidth="1"/>
    <col min="10486" max="10486" width="25.140625" style="2" customWidth="1"/>
    <col min="10487" max="10487" width="9.5703125" style="2" customWidth="1"/>
    <col min="10488" max="10488" width="7.7109375" style="2" customWidth="1"/>
    <col min="10489" max="10489" width="7.42578125" style="2" customWidth="1"/>
    <col min="10490" max="10490" width="6.7109375" style="2" customWidth="1"/>
    <col min="10491" max="10492" width="7.42578125" style="2" customWidth="1"/>
    <col min="10493" max="10493" width="8.28515625" style="2" customWidth="1"/>
    <col min="10494" max="10494" width="8.5703125" style="2" bestFit="1" customWidth="1"/>
    <col min="10495" max="10495" width="7.85546875" style="2" customWidth="1"/>
    <col min="10496" max="10496" width="7" style="2" customWidth="1"/>
    <col min="10497" max="10497" width="5.42578125" style="2" customWidth="1"/>
    <col min="10498" max="10498" width="8.85546875" style="2" customWidth="1"/>
    <col min="10499" max="10499" width="8.5703125" style="2" customWidth="1"/>
    <col min="10500" max="10740" width="6.140625" style="2"/>
    <col min="10741" max="10741" width="3.85546875" style="2" customWidth="1"/>
    <col min="10742" max="10742" width="25.140625" style="2" customWidth="1"/>
    <col min="10743" max="10743" width="9.5703125" style="2" customWidth="1"/>
    <col min="10744" max="10744" width="7.7109375" style="2" customWidth="1"/>
    <col min="10745" max="10745" width="7.42578125" style="2" customWidth="1"/>
    <col min="10746" max="10746" width="6.7109375" style="2" customWidth="1"/>
    <col min="10747" max="10748" width="7.42578125" style="2" customWidth="1"/>
    <col min="10749" max="10749" width="8.28515625" style="2" customWidth="1"/>
    <col min="10750" max="10750" width="8.5703125" style="2" bestFit="1" customWidth="1"/>
    <col min="10751" max="10751" width="7.85546875" style="2" customWidth="1"/>
    <col min="10752" max="10752" width="7" style="2" customWidth="1"/>
    <col min="10753" max="10753" width="5.42578125" style="2" customWidth="1"/>
    <col min="10754" max="10754" width="8.85546875" style="2" customWidth="1"/>
    <col min="10755" max="10755" width="8.5703125" style="2" customWidth="1"/>
    <col min="10756" max="10996" width="6.140625" style="2"/>
    <col min="10997" max="10997" width="3.85546875" style="2" customWidth="1"/>
    <col min="10998" max="10998" width="25.140625" style="2" customWidth="1"/>
    <col min="10999" max="10999" width="9.5703125" style="2" customWidth="1"/>
    <col min="11000" max="11000" width="7.7109375" style="2" customWidth="1"/>
    <col min="11001" max="11001" width="7.42578125" style="2" customWidth="1"/>
    <col min="11002" max="11002" width="6.7109375" style="2" customWidth="1"/>
    <col min="11003" max="11004" width="7.42578125" style="2" customWidth="1"/>
    <col min="11005" max="11005" width="8.28515625" style="2" customWidth="1"/>
    <col min="11006" max="11006" width="8.5703125" style="2" bestFit="1" customWidth="1"/>
    <col min="11007" max="11007" width="7.85546875" style="2" customWidth="1"/>
    <col min="11008" max="11008" width="7" style="2" customWidth="1"/>
    <col min="11009" max="11009" width="5.42578125" style="2" customWidth="1"/>
    <col min="11010" max="11010" width="8.85546875" style="2" customWidth="1"/>
    <col min="11011" max="11011" width="8.5703125" style="2" customWidth="1"/>
    <col min="11012" max="11252" width="6.140625" style="2"/>
    <col min="11253" max="11253" width="3.85546875" style="2" customWidth="1"/>
    <col min="11254" max="11254" width="25.140625" style="2" customWidth="1"/>
    <col min="11255" max="11255" width="9.5703125" style="2" customWidth="1"/>
    <col min="11256" max="11256" width="7.7109375" style="2" customWidth="1"/>
    <col min="11257" max="11257" width="7.42578125" style="2" customWidth="1"/>
    <col min="11258" max="11258" width="6.7109375" style="2" customWidth="1"/>
    <col min="11259" max="11260" width="7.42578125" style="2" customWidth="1"/>
    <col min="11261" max="11261" width="8.28515625" style="2" customWidth="1"/>
    <col min="11262" max="11262" width="8.5703125" style="2" bestFit="1" customWidth="1"/>
    <col min="11263" max="11263" width="7.85546875" style="2" customWidth="1"/>
    <col min="11264" max="11264" width="7" style="2" customWidth="1"/>
    <col min="11265" max="11265" width="5.42578125" style="2" customWidth="1"/>
    <col min="11266" max="11266" width="8.85546875" style="2" customWidth="1"/>
    <col min="11267" max="11267" width="8.5703125" style="2" customWidth="1"/>
    <col min="11268" max="11508" width="6.140625" style="2"/>
    <col min="11509" max="11509" width="3.85546875" style="2" customWidth="1"/>
    <col min="11510" max="11510" width="25.140625" style="2" customWidth="1"/>
    <col min="11511" max="11511" width="9.5703125" style="2" customWidth="1"/>
    <col min="11512" max="11512" width="7.7109375" style="2" customWidth="1"/>
    <col min="11513" max="11513" width="7.42578125" style="2" customWidth="1"/>
    <col min="11514" max="11514" width="6.7109375" style="2" customWidth="1"/>
    <col min="11515" max="11516" width="7.42578125" style="2" customWidth="1"/>
    <col min="11517" max="11517" width="8.28515625" style="2" customWidth="1"/>
    <col min="11518" max="11518" width="8.5703125" style="2" bestFit="1" customWidth="1"/>
    <col min="11519" max="11519" width="7.85546875" style="2" customWidth="1"/>
    <col min="11520" max="11520" width="7" style="2" customWidth="1"/>
    <col min="11521" max="11521" width="5.42578125" style="2" customWidth="1"/>
    <col min="11522" max="11522" width="8.85546875" style="2" customWidth="1"/>
    <col min="11523" max="11523" width="8.5703125" style="2" customWidth="1"/>
    <col min="11524" max="11764" width="6.140625" style="2"/>
    <col min="11765" max="11765" width="3.85546875" style="2" customWidth="1"/>
    <col min="11766" max="11766" width="25.140625" style="2" customWidth="1"/>
    <col min="11767" max="11767" width="9.5703125" style="2" customWidth="1"/>
    <col min="11768" max="11768" width="7.7109375" style="2" customWidth="1"/>
    <col min="11769" max="11769" width="7.42578125" style="2" customWidth="1"/>
    <col min="11770" max="11770" width="6.7109375" style="2" customWidth="1"/>
    <col min="11771" max="11772" width="7.42578125" style="2" customWidth="1"/>
    <col min="11773" max="11773" width="8.28515625" style="2" customWidth="1"/>
    <col min="11774" max="11774" width="8.5703125" style="2" bestFit="1" customWidth="1"/>
    <col min="11775" max="11775" width="7.85546875" style="2" customWidth="1"/>
    <col min="11776" max="11776" width="7" style="2" customWidth="1"/>
    <col min="11777" max="11777" width="5.42578125" style="2" customWidth="1"/>
    <col min="11778" max="11778" width="8.85546875" style="2" customWidth="1"/>
    <col min="11779" max="11779" width="8.5703125" style="2" customWidth="1"/>
    <col min="11780" max="12020" width="6.140625" style="2"/>
    <col min="12021" max="12021" width="3.85546875" style="2" customWidth="1"/>
    <col min="12022" max="12022" width="25.140625" style="2" customWidth="1"/>
    <col min="12023" max="12023" width="9.5703125" style="2" customWidth="1"/>
    <col min="12024" max="12024" width="7.7109375" style="2" customWidth="1"/>
    <col min="12025" max="12025" width="7.42578125" style="2" customWidth="1"/>
    <col min="12026" max="12026" width="6.7109375" style="2" customWidth="1"/>
    <col min="12027" max="12028" width="7.42578125" style="2" customWidth="1"/>
    <col min="12029" max="12029" width="8.28515625" style="2" customWidth="1"/>
    <col min="12030" max="12030" width="8.5703125" style="2" bestFit="1" customWidth="1"/>
    <col min="12031" max="12031" width="7.85546875" style="2" customWidth="1"/>
    <col min="12032" max="12032" width="7" style="2" customWidth="1"/>
    <col min="12033" max="12033" width="5.42578125" style="2" customWidth="1"/>
    <col min="12034" max="12034" width="8.85546875" style="2" customWidth="1"/>
    <col min="12035" max="12035" width="8.5703125" style="2" customWidth="1"/>
    <col min="12036" max="12276" width="6.140625" style="2"/>
    <col min="12277" max="12277" width="3.85546875" style="2" customWidth="1"/>
    <col min="12278" max="12278" width="25.140625" style="2" customWidth="1"/>
    <col min="12279" max="12279" width="9.5703125" style="2" customWidth="1"/>
    <col min="12280" max="12280" width="7.7109375" style="2" customWidth="1"/>
    <col min="12281" max="12281" width="7.42578125" style="2" customWidth="1"/>
    <col min="12282" max="12282" width="6.7109375" style="2" customWidth="1"/>
    <col min="12283" max="12284" width="7.42578125" style="2" customWidth="1"/>
    <col min="12285" max="12285" width="8.28515625" style="2" customWidth="1"/>
    <col min="12286" max="12286" width="8.5703125" style="2" bestFit="1" customWidth="1"/>
    <col min="12287" max="12287" width="7.85546875" style="2" customWidth="1"/>
    <col min="12288" max="12288" width="7" style="2" customWidth="1"/>
    <col min="12289" max="12289" width="5.42578125" style="2" customWidth="1"/>
    <col min="12290" max="12290" width="8.85546875" style="2" customWidth="1"/>
    <col min="12291" max="12291" width="8.5703125" style="2" customWidth="1"/>
    <col min="12292" max="12532" width="6.140625" style="2"/>
    <col min="12533" max="12533" width="3.85546875" style="2" customWidth="1"/>
    <col min="12534" max="12534" width="25.140625" style="2" customWidth="1"/>
    <col min="12535" max="12535" width="9.5703125" style="2" customWidth="1"/>
    <col min="12536" max="12536" width="7.7109375" style="2" customWidth="1"/>
    <col min="12537" max="12537" width="7.42578125" style="2" customWidth="1"/>
    <col min="12538" max="12538" width="6.7109375" style="2" customWidth="1"/>
    <col min="12539" max="12540" width="7.42578125" style="2" customWidth="1"/>
    <col min="12541" max="12541" width="8.28515625" style="2" customWidth="1"/>
    <col min="12542" max="12542" width="8.5703125" style="2" bestFit="1" customWidth="1"/>
    <col min="12543" max="12543" width="7.85546875" style="2" customWidth="1"/>
    <col min="12544" max="12544" width="7" style="2" customWidth="1"/>
    <col min="12545" max="12545" width="5.42578125" style="2" customWidth="1"/>
    <col min="12546" max="12546" width="8.85546875" style="2" customWidth="1"/>
    <col min="12547" max="12547" width="8.5703125" style="2" customWidth="1"/>
    <col min="12548" max="12788" width="6.140625" style="2"/>
    <col min="12789" max="12789" width="3.85546875" style="2" customWidth="1"/>
    <col min="12790" max="12790" width="25.140625" style="2" customWidth="1"/>
    <col min="12791" max="12791" width="9.5703125" style="2" customWidth="1"/>
    <col min="12792" max="12792" width="7.7109375" style="2" customWidth="1"/>
    <col min="12793" max="12793" width="7.42578125" style="2" customWidth="1"/>
    <col min="12794" max="12794" width="6.7109375" style="2" customWidth="1"/>
    <col min="12795" max="12796" width="7.42578125" style="2" customWidth="1"/>
    <col min="12797" max="12797" width="8.28515625" style="2" customWidth="1"/>
    <col min="12798" max="12798" width="8.5703125" style="2" bestFit="1" customWidth="1"/>
    <col min="12799" max="12799" width="7.85546875" style="2" customWidth="1"/>
    <col min="12800" max="12800" width="7" style="2" customWidth="1"/>
    <col min="12801" max="12801" width="5.42578125" style="2" customWidth="1"/>
    <col min="12802" max="12802" width="8.85546875" style="2" customWidth="1"/>
    <col min="12803" max="12803" width="8.5703125" style="2" customWidth="1"/>
    <col min="12804" max="13044" width="6.140625" style="2"/>
    <col min="13045" max="13045" width="3.85546875" style="2" customWidth="1"/>
    <col min="13046" max="13046" width="25.140625" style="2" customWidth="1"/>
    <col min="13047" max="13047" width="9.5703125" style="2" customWidth="1"/>
    <col min="13048" max="13048" width="7.7109375" style="2" customWidth="1"/>
    <col min="13049" max="13049" width="7.42578125" style="2" customWidth="1"/>
    <col min="13050" max="13050" width="6.7109375" style="2" customWidth="1"/>
    <col min="13051" max="13052" width="7.42578125" style="2" customWidth="1"/>
    <col min="13053" max="13053" width="8.28515625" style="2" customWidth="1"/>
    <col min="13054" max="13054" width="8.5703125" style="2" bestFit="1" customWidth="1"/>
    <col min="13055" max="13055" width="7.85546875" style="2" customWidth="1"/>
    <col min="13056" max="13056" width="7" style="2" customWidth="1"/>
    <col min="13057" max="13057" width="5.42578125" style="2" customWidth="1"/>
    <col min="13058" max="13058" width="8.85546875" style="2" customWidth="1"/>
    <col min="13059" max="13059" width="8.5703125" style="2" customWidth="1"/>
    <col min="13060" max="13300" width="6.140625" style="2"/>
    <col min="13301" max="13301" width="3.85546875" style="2" customWidth="1"/>
    <col min="13302" max="13302" width="25.140625" style="2" customWidth="1"/>
    <col min="13303" max="13303" width="9.5703125" style="2" customWidth="1"/>
    <col min="13304" max="13304" width="7.7109375" style="2" customWidth="1"/>
    <col min="13305" max="13305" width="7.42578125" style="2" customWidth="1"/>
    <col min="13306" max="13306" width="6.7109375" style="2" customWidth="1"/>
    <col min="13307" max="13308" width="7.42578125" style="2" customWidth="1"/>
    <col min="13309" max="13309" width="8.28515625" style="2" customWidth="1"/>
    <col min="13310" max="13310" width="8.5703125" style="2" bestFit="1" customWidth="1"/>
    <col min="13311" max="13311" width="7.85546875" style="2" customWidth="1"/>
    <col min="13312" max="13312" width="7" style="2" customWidth="1"/>
    <col min="13313" max="13313" width="5.42578125" style="2" customWidth="1"/>
    <col min="13314" max="13314" width="8.85546875" style="2" customWidth="1"/>
    <col min="13315" max="13315" width="8.5703125" style="2" customWidth="1"/>
    <col min="13316" max="13556" width="6.140625" style="2"/>
    <col min="13557" max="13557" width="3.85546875" style="2" customWidth="1"/>
    <col min="13558" max="13558" width="25.140625" style="2" customWidth="1"/>
    <col min="13559" max="13559" width="9.5703125" style="2" customWidth="1"/>
    <col min="13560" max="13560" width="7.7109375" style="2" customWidth="1"/>
    <col min="13561" max="13561" width="7.42578125" style="2" customWidth="1"/>
    <col min="13562" max="13562" width="6.7109375" style="2" customWidth="1"/>
    <col min="13563" max="13564" width="7.42578125" style="2" customWidth="1"/>
    <col min="13565" max="13565" width="8.28515625" style="2" customWidth="1"/>
    <col min="13566" max="13566" width="8.5703125" style="2" bestFit="1" customWidth="1"/>
    <col min="13567" max="13567" width="7.85546875" style="2" customWidth="1"/>
    <col min="13568" max="13568" width="7" style="2" customWidth="1"/>
    <col min="13569" max="13569" width="5.42578125" style="2" customWidth="1"/>
    <col min="13570" max="13570" width="8.85546875" style="2" customWidth="1"/>
    <col min="13571" max="13571" width="8.5703125" style="2" customWidth="1"/>
    <col min="13572" max="13812" width="6.140625" style="2"/>
    <col min="13813" max="13813" width="3.85546875" style="2" customWidth="1"/>
    <col min="13814" max="13814" width="25.140625" style="2" customWidth="1"/>
    <col min="13815" max="13815" width="9.5703125" style="2" customWidth="1"/>
    <col min="13816" max="13816" width="7.7109375" style="2" customWidth="1"/>
    <col min="13817" max="13817" width="7.42578125" style="2" customWidth="1"/>
    <col min="13818" max="13818" width="6.7109375" style="2" customWidth="1"/>
    <col min="13819" max="13820" width="7.42578125" style="2" customWidth="1"/>
    <col min="13821" max="13821" width="8.28515625" style="2" customWidth="1"/>
    <col min="13822" max="13822" width="8.5703125" style="2" bestFit="1" customWidth="1"/>
    <col min="13823" max="13823" width="7.85546875" style="2" customWidth="1"/>
    <col min="13824" max="13824" width="7" style="2" customWidth="1"/>
    <col min="13825" max="13825" width="5.42578125" style="2" customWidth="1"/>
    <col min="13826" max="13826" width="8.85546875" style="2" customWidth="1"/>
    <col min="13827" max="13827" width="8.5703125" style="2" customWidth="1"/>
    <col min="13828" max="14068" width="6.140625" style="2"/>
    <col min="14069" max="14069" width="3.85546875" style="2" customWidth="1"/>
    <col min="14070" max="14070" width="25.140625" style="2" customWidth="1"/>
    <col min="14071" max="14071" width="9.5703125" style="2" customWidth="1"/>
    <col min="14072" max="14072" width="7.7109375" style="2" customWidth="1"/>
    <col min="14073" max="14073" width="7.42578125" style="2" customWidth="1"/>
    <col min="14074" max="14074" width="6.7109375" style="2" customWidth="1"/>
    <col min="14075" max="14076" width="7.42578125" style="2" customWidth="1"/>
    <col min="14077" max="14077" width="8.28515625" style="2" customWidth="1"/>
    <col min="14078" max="14078" width="8.5703125" style="2" bestFit="1" customWidth="1"/>
    <col min="14079" max="14079" width="7.85546875" style="2" customWidth="1"/>
    <col min="14080" max="14080" width="7" style="2" customWidth="1"/>
    <col min="14081" max="14081" width="5.42578125" style="2" customWidth="1"/>
    <col min="14082" max="14082" width="8.85546875" style="2" customWidth="1"/>
    <col min="14083" max="14083" width="8.5703125" style="2" customWidth="1"/>
    <col min="14084" max="14324" width="6.140625" style="2"/>
    <col min="14325" max="14325" width="3.85546875" style="2" customWidth="1"/>
    <col min="14326" max="14326" width="25.140625" style="2" customWidth="1"/>
    <col min="14327" max="14327" width="9.5703125" style="2" customWidth="1"/>
    <col min="14328" max="14328" width="7.7109375" style="2" customWidth="1"/>
    <col min="14329" max="14329" width="7.42578125" style="2" customWidth="1"/>
    <col min="14330" max="14330" width="6.7109375" style="2" customWidth="1"/>
    <col min="14331" max="14332" width="7.42578125" style="2" customWidth="1"/>
    <col min="14333" max="14333" width="8.28515625" style="2" customWidth="1"/>
    <col min="14334" max="14334" width="8.5703125" style="2" bestFit="1" customWidth="1"/>
    <col min="14335" max="14335" width="7.85546875" style="2" customWidth="1"/>
    <col min="14336" max="14336" width="7" style="2" customWidth="1"/>
    <col min="14337" max="14337" width="5.42578125" style="2" customWidth="1"/>
    <col min="14338" max="14338" width="8.85546875" style="2" customWidth="1"/>
    <col min="14339" max="14339" width="8.5703125" style="2" customWidth="1"/>
    <col min="14340" max="14580" width="6.140625" style="2"/>
    <col min="14581" max="14581" width="3.85546875" style="2" customWidth="1"/>
    <col min="14582" max="14582" width="25.140625" style="2" customWidth="1"/>
    <col min="14583" max="14583" width="9.5703125" style="2" customWidth="1"/>
    <col min="14584" max="14584" width="7.7109375" style="2" customWidth="1"/>
    <col min="14585" max="14585" width="7.42578125" style="2" customWidth="1"/>
    <col min="14586" max="14586" width="6.7109375" style="2" customWidth="1"/>
    <col min="14587" max="14588" width="7.42578125" style="2" customWidth="1"/>
    <col min="14589" max="14589" width="8.28515625" style="2" customWidth="1"/>
    <col min="14590" max="14590" width="8.5703125" style="2" bestFit="1" customWidth="1"/>
    <col min="14591" max="14591" width="7.85546875" style="2" customWidth="1"/>
    <col min="14592" max="14592" width="7" style="2" customWidth="1"/>
    <col min="14593" max="14593" width="5.42578125" style="2" customWidth="1"/>
    <col min="14594" max="14594" width="8.85546875" style="2" customWidth="1"/>
    <col min="14595" max="14595" width="8.5703125" style="2" customWidth="1"/>
    <col min="14596" max="14836" width="6.140625" style="2"/>
    <col min="14837" max="14837" width="3.85546875" style="2" customWidth="1"/>
    <col min="14838" max="14838" width="25.140625" style="2" customWidth="1"/>
    <col min="14839" max="14839" width="9.5703125" style="2" customWidth="1"/>
    <col min="14840" max="14840" width="7.7109375" style="2" customWidth="1"/>
    <col min="14841" max="14841" width="7.42578125" style="2" customWidth="1"/>
    <col min="14842" max="14842" width="6.7109375" style="2" customWidth="1"/>
    <col min="14843" max="14844" width="7.42578125" style="2" customWidth="1"/>
    <col min="14845" max="14845" width="8.28515625" style="2" customWidth="1"/>
    <col min="14846" max="14846" width="8.5703125" style="2" bestFit="1" customWidth="1"/>
    <col min="14847" max="14847" width="7.85546875" style="2" customWidth="1"/>
    <col min="14848" max="14848" width="7" style="2" customWidth="1"/>
    <col min="14849" max="14849" width="5.42578125" style="2" customWidth="1"/>
    <col min="14850" max="14850" width="8.85546875" style="2" customWidth="1"/>
    <col min="14851" max="14851" width="8.5703125" style="2" customWidth="1"/>
    <col min="14852" max="15092" width="6.140625" style="2"/>
    <col min="15093" max="15093" width="3.85546875" style="2" customWidth="1"/>
    <col min="15094" max="15094" width="25.140625" style="2" customWidth="1"/>
    <col min="15095" max="15095" width="9.5703125" style="2" customWidth="1"/>
    <col min="15096" max="15096" width="7.7109375" style="2" customWidth="1"/>
    <col min="15097" max="15097" width="7.42578125" style="2" customWidth="1"/>
    <col min="15098" max="15098" width="6.7109375" style="2" customWidth="1"/>
    <col min="15099" max="15100" width="7.42578125" style="2" customWidth="1"/>
    <col min="15101" max="15101" width="8.28515625" style="2" customWidth="1"/>
    <col min="15102" max="15102" width="8.5703125" style="2" bestFit="1" customWidth="1"/>
    <col min="15103" max="15103" width="7.85546875" style="2" customWidth="1"/>
    <col min="15104" max="15104" width="7" style="2" customWidth="1"/>
    <col min="15105" max="15105" width="5.42578125" style="2" customWidth="1"/>
    <col min="15106" max="15106" width="8.85546875" style="2" customWidth="1"/>
    <col min="15107" max="15107" width="8.5703125" style="2" customWidth="1"/>
    <col min="15108" max="15348" width="6.140625" style="2"/>
    <col min="15349" max="15349" width="3.85546875" style="2" customWidth="1"/>
    <col min="15350" max="15350" width="25.140625" style="2" customWidth="1"/>
    <col min="15351" max="15351" width="9.5703125" style="2" customWidth="1"/>
    <col min="15352" max="15352" width="7.7109375" style="2" customWidth="1"/>
    <col min="15353" max="15353" width="7.42578125" style="2" customWidth="1"/>
    <col min="15354" max="15354" width="6.7109375" style="2" customWidth="1"/>
    <col min="15355" max="15356" width="7.42578125" style="2" customWidth="1"/>
    <col min="15357" max="15357" width="8.28515625" style="2" customWidth="1"/>
    <col min="15358" max="15358" width="8.5703125" style="2" bestFit="1" customWidth="1"/>
    <col min="15359" max="15359" width="7.85546875" style="2" customWidth="1"/>
    <col min="15360" max="15360" width="7" style="2" customWidth="1"/>
    <col min="15361" max="15361" width="5.42578125" style="2" customWidth="1"/>
    <col min="15362" max="15362" width="8.85546875" style="2" customWidth="1"/>
    <col min="15363" max="15363" width="8.5703125" style="2" customWidth="1"/>
    <col min="15364" max="15604" width="6.140625" style="2"/>
    <col min="15605" max="15605" width="3.85546875" style="2" customWidth="1"/>
    <col min="15606" max="15606" width="25.140625" style="2" customWidth="1"/>
    <col min="15607" max="15607" width="9.5703125" style="2" customWidth="1"/>
    <col min="15608" max="15608" width="7.7109375" style="2" customWidth="1"/>
    <col min="15609" max="15609" width="7.42578125" style="2" customWidth="1"/>
    <col min="15610" max="15610" width="6.7109375" style="2" customWidth="1"/>
    <col min="15611" max="15612" width="7.42578125" style="2" customWidth="1"/>
    <col min="15613" max="15613" width="8.28515625" style="2" customWidth="1"/>
    <col min="15614" max="15614" width="8.5703125" style="2" bestFit="1" customWidth="1"/>
    <col min="15615" max="15615" width="7.85546875" style="2" customWidth="1"/>
    <col min="15616" max="15616" width="7" style="2" customWidth="1"/>
    <col min="15617" max="15617" width="5.42578125" style="2" customWidth="1"/>
    <col min="15618" max="15618" width="8.85546875" style="2" customWidth="1"/>
    <col min="15619" max="15619" width="8.5703125" style="2" customWidth="1"/>
    <col min="15620" max="15860" width="6.140625" style="2"/>
    <col min="15861" max="15861" width="3.85546875" style="2" customWidth="1"/>
    <col min="15862" max="15862" width="25.140625" style="2" customWidth="1"/>
    <col min="15863" max="15863" width="9.5703125" style="2" customWidth="1"/>
    <col min="15864" max="15864" width="7.7109375" style="2" customWidth="1"/>
    <col min="15865" max="15865" width="7.42578125" style="2" customWidth="1"/>
    <col min="15866" max="15866" width="6.7109375" style="2" customWidth="1"/>
    <col min="15867" max="15868" width="7.42578125" style="2" customWidth="1"/>
    <col min="15869" max="15869" width="8.28515625" style="2" customWidth="1"/>
    <col min="15870" max="15870" width="8.5703125" style="2" bestFit="1" customWidth="1"/>
    <col min="15871" max="15871" width="7.85546875" style="2" customWidth="1"/>
    <col min="15872" max="15872" width="7" style="2" customWidth="1"/>
    <col min="15873" max="15873" width="5.42578125" style="2" customWidth="1"/>
    <col min="15874" max="15874" width="8.85546875" style="2" customWidth="1"/>
    <col min="15875" max="15875" width="8.5703125" style="2" customWidth="1"/>
    <col min="15876" max="16116" width="6.140625" style="2"/>
    <col min="16117" max="16117" width="3.85546875" style="2" customWidth="1"/>
    <col min="16118" max="16118" width="25.140625" style="2" customWidth="1"/>
    <col min="16119" max="16119" width="9.5703125" style="2" customWidth="1"/>
    <col min="16120" max="16120" width="7.7109375" style="2" customWidth="1"/>
    <col min="16121" max="16121" width="7.42578125" style="2" customWidth="1"/>
    <col min="16122" max="16122" width="6.7109375" style="2" customWidth="1"/>
    <col min="16123" max="16124" width="7.42578125" style="2" customWidth="1"/>
    <col min="16125" max="16125" width="8.28515625" style="2" customWidth="1"/>
    <col min="16126" max="16126" width="8.5703125" style="2" bestFit="1" customWidth="1"/>
    <col min="16127" max="16127" width="7.85546875" style="2" customWidth="1"/>
    <col min="16128" max="16128" width="7" style="2" customWidth="1"/>
    <col min="16129" max="16129" width="5.42578125" style="2" customWidth="1"/>
    <col min="16130" max="16130" width="8.85546875" style="2" customWidth="1"/>
    <col min="16131" max="16131" width="8.5703125" style="2" customWidth="1"/>
    <col min="16132" max="16384" width="6.140625" style="2"/>
  </cols>
  <sheetData>
    <row r="1" spans="1:29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72"/>
      <c r="U1" s="72"/>
      <c r="V1" s="72"/>
      <c r="W1" s="91" t="s">
        <v>45</v>
      </c>
      <c r="X1" s="92"/>
      <c r="Y1" s="92"/>
      <c r="Z1" s="92"/>
      <c r="AA1" s="92"/>
      <c r="AB1" s="92"/>
      <c r="AC1" s="92"/>
    </row>
    <row r="2" spans="1:29" x14ac:dyDescent="0.25">
      <c r="A2" s="2"/>
      <c r="C2" s="2"/>
      <c r="D2" s="2"/>
      <c r="E2" s="2"/>
      <c r="F2" s="2"/>
      <c r="G2" s="2"/>
      <c r="H2" s="2"/>
      <c r="O2" s="4"/>
      <c r="P2" s="4"/>
      <c r="Q2" s="4"/>
      <c r="R2" s="4"/>
      <c r="S2" s="4"/>
      <c r="T2" s="72"/>
      <c r="U2" s="72"/>
      <c r="V2" s="72"/>
      <c r="W2" s="92"/>
      <c r="X2" s="92"/>
      <c r="Y2" s="92"/>
      <c r="Z2" s="92"/>
      <c r="AA2" s="92"/>
      <c r="AB2" s="92"/>
      <c r="AC2" s="92"/>
    </row>
    <row r="3" spans="1:29" ht="48.75" customHeight="1" x14ac:dyDescent="0.25">
      <c r="A3" s="2"/>
      <c r="C3" s="2"/>
      <c r="D3" s="2"/>
      <c r="E3" s="2"/>
      <c r="F3" s="2"/>
      <c r="G3" s="2"/>
      <c r="H3" s="2"/>
      <c r="O3" s="4"/>
      <c r="P3" s="4"/>
      <c r="Q3" s="4"/>
      <c r="R3" s="4"/>
      <c r="S3" s="4"/>
      <c r="T3" s="72"/>
      <c r="U3" s="72"/>
      <c r="V3" s="72"/>
      <c r="W3" s="92"/>
      <c r="X3" s="92"/>
      <c r="Y3" s="92"/>
      <c r="Z3" s="92"/>
      <c r="AA3" s="92"/>
      <c r="AB3" s="92"/>
      <c r="AC3" s="92"/>
    </row>
    <row r="4" spans="1:29" ht="26.25" customHeight="1" x14ac:dyDescent="0.25">
      <c r="A4" s="2"/>
      <c r="B4" s="96" t="s">
        <v>44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73"/>
    </row>
    <row r="5" spans="1:29" ht="39.75" customHeight="1" x14ac:dyDescent="0.25"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73"/>
    </row>
    <row r="6" spans="1:29" ht="15.75" thickBot="1" x14ac:dyDescent="0.3">
      <c r="AC6" s="2" t="s">
        <v>31</v>
      </c>
    </row>
    <row r="7" spans="1:29" ht="15" customHeight="1" thickBot="1" x14ac:dyDescent="0.3">
      <c r="A7" s="105" t="s">
        <v>0</v>
      </c>
      <c r="B7" s="107" t="s">
        <v>1</v>
      </c>
      <c r="C7" s="110" t="s">
        <v>2</v>
      </c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97" t="s">
        <v>28</v>
      </c>
      <c r="T7" s="93" t="s">
        <v>27</v>
      </c>
      <c r="U7" s="94"/>
      <c r="V7" s="94"/>
      <c r="W7" s="94"/>
      <c r="X7" s="94"/>
      <c r="Y7" s="94"/>
      <c r="Z7" s="94"/>
      <c r="AA7" s="95"/>
      <c r="AB7" s="97" t="s">
        <v>29</v>
      </c>
      <c r="AC7" s="97" t="s">
        <v>30</v>
      </c>
    </row>
    <row r="8" spans="1:29" s="5" customFormat="1" ht="100.5" customHeight="1" thickBot="1" x14ac:dyDescent="0.3">
      <c r="A8" s="106"/>
      <c r="B8" s="108"/>
      <c r="C8" s="82" t="s">
        <v>34</v>
      </c>
      <c r="D8" s="83" t="s">
        <v>3</v>
      </c>
      <c r="E8" s="83" t="s">
        <v>35</v>
      </c>
      <c r="F8" s="83" t="s">
        <v>4</v>
      </c>
      <c r="G8" s="83" t="s">
        <v>36</v>
      </c>
      <c r="H8" s="83" t="s">
        <v>5</v>
      </c>
      <c r="I8" s="83" t="s">
        <v>37</v>
      </c>
      <c r="J8" s="84" t="s">
        <v>6</v>
      </c>
      <c r="K8" s="83" t="s">
        <v>38</v>
      </c>
      <c r="L8" s="83" t="s">
        <v>7</v>
      </c>
      <c r="M8" s="85" t="s">
        <v>39</v>
      </c>
      <c r="N8" s="83" t="s">
        <v>10</v>
      </c>
      <c r="O8" s="83" t="s">
        <v>40</v>
      </c>
      <c r="P8" s="83" t="s">
        <v>8</v>
      </c>
      <c r="Q8" s="83" t="s">
        <v>41</v>
      </c>
      <c r="R8" s="86" t="s">
        <v>9</v>
      </c>
      <c r="S8" s="109"/>
      <c r="T8" s="44" t="s">
        <v>42</v>
      </c>
      <c r="U8" s="33" t="s">
        <v>3</v>
      </c>
      <c r="V8" s="26" t="s">
        <v>35</v>
      </c>
      <c r="W8" s="26" t="s">
        <v>4</v>
      </c>
      <c r="X8" s="26" t="s">
        <v>37</v>
      </c>
      <c r="Y8" s="26" t="s">
        <v>6</v>
      </c>
      <c r="Z8" s="26" t="s">
        <v>43</v>
      </c>
      <c r="AA8" s="27" t="s">
        <v>10</v>
      </c>
      <c r="AB8" s="98"/>
      <c r="AC8" s="98"/>
    </row>
    <row r="9" spans="1:29" s="6" customFormat="1" x14ac:dyDescent="0.25">
      <c r="A9" s="65">
        <v>1</v>
      </c>
      <c r="B9" s="16" t="s">
        <v>11</v>
      </c>
      <c r="C9" s="18">
        <v>7.4320000000000004</v>
      </c>
      <c r="D9" s="19">
        <f>C9*D25/100</f>
        <v>0.10661204000000002</v>
      </c>
      <c r="E9" s="19">
        <v>4.7450000000000001</v>
      </c>
      <c r="F9" s="19">
        <f>E9*F25/100</f>
        <v>1.0350648100000002</v>
      </c>
      <c r="G9" s="19">
        <v>4.056</v>
      </c>
      <c r="H9" s="19">
        <f>G9*H25/100</f>
        <v>2.3942405760000001</v>
      </c>
      <c r="I9" s="19">
        <v>4.4420000000000002</v>
      </c>
      <c r="J9" s="19">
        <f>I9*J25/100</f>
        <v>0.503962668</v>
      </c>
      <c r="K9" s="19">
        <v>8.6289999999999996</v>
      </c>
      <c r="L9" s="19">
        <f>K9*L25/100</f>
        <v>0.11680214399999998</v>
      </c>
      <c r="M9" s="19">
        <v>50</v>
      </c>
      <c r="N9" s="19">
        <f>M9*N25/100</f>
        <v>0</v>
      </c>
      <c r="O9" s="19"/>
      <c r="P9" s="19"/>
      <c r="Q9" s="19"/>
      <c r="R9" s="54"/>
      <c r="S9" s="74">
        <f>N9+L9+J9+H9+F9+D9</f>
        <v>4.1566822380000001</v>
      </c>
      <c r="T9" s="17"/>
      <c r="U9" s="42"/>
      <c r="V9" s="42">
        <v>2.4940000000000002</v>
      </c>
      <c r="W9" s="42">
        <f>V9*W25/100</f>
        <v>0.8399517660000001</v>
      </c>
      <c r="X9" s="42">
        <v>2.222</v>
      </c>
      <c r="Y9" s="43">
        <f>X9*Y25/100</f>
        <v>1.315775076</v>
      </c>
      <c r="Z9" s="43">
        <v>5.2370000000000001</v>
      </c>
      <c r="AA9" s="43">
        <f>Z9*AA25/100</f>
        <v>0.57396472599999993</v>
      </c>
      <c r="AB9" s="66">
        <f>AA9+Y9+W9</f>
        <v>2.7296915679999998</v>
      </c>
      <c r="AC9" s="39">
        <f>S9+AB9</f>
        <v>6.8863738059999999</v>
      </c>
    </row>
    <row r="10" spans="1:29" s="6" customFormat="1" x14ac:dyDescent="0.25">
      <c r="A10" s="67">
        <v>2</v>
      </c>
      <c r="B10" s="68" t="s">
        <v>12</v>
      </c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54"/>
      <c r="S10" s="71">
        <v>0</v>
      </c>
      <c r="T10" s="18"/>
      <c r="U10" s="19"/>
      <c r="V10" s="19">
        <v>11.711</v>
      </c>
      <c r="W10" s="19">
        <f>V10*W25/100</f>
        <v>3.9441359790000003</v>
      </c>
      <c r="X10" s="19">
        <v>4.4249999999999998</v>
      </c>
      <c r="Y10" s="20">
        <f>X10*Y25/100</f>
        <v>2.6202991500000001</v>
      </c>
      <c r="Z10" s="20">
        <v>14.397</v>
      </c>
      <c r="AA10" s="20">
        <f>Z10*AA25/100</f>
        <v>1.5778824059999998</v>
      </c>
      <c r="AB10" s="36">
        <f>AA10+Y10+W10</f>
        <v>8.1423175350000001</v>
      </c>
      <c r="AC10" s="40">
        <f>AB10</f>
        <v>8.1423175350000001</v>
      </c>
    </row>
    <row r="11" spans="1:29" s="6" customFormat="1" x14ac:dyDescent="0.25">
      <c r="A11" s="67">
        <v>3</v>
      </c>
      <c r="B11" s="21" t="s">
        <v>13</v>
      </c>
      <c r="C11" s="18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54"/>
      <c r="S11" s="71">
        <v>0</v>
      </c>
      <c r="T11" s="18">
        <v>4.76</v>
      </c>
      <c r="U11" s="19">
        <f>T11*U25/100</f>
        <v>0.53503827999999998</v>
      </c>
      <c r="V11" s="19">
        <v>2.4449999999999998</v>
      </c>
      <c r="W11" s="19">
        <f>V11*W25/100</f>
        <v>0.82344910500000001</v>
      </c>
      <c r="X11" s="19">
        <v>1.732</v>
      </c>
      <c r="Y11" s="20">
        <f>X11*Y25/100</f>
        <v>1.0256176560000001</v>
      </c>
      <c r="Z11" s="20">
        <v>3.2029999999999998</v>
      </c>
      <c r="AA11" s="20">
        <f>Z11*AA25/100</f>
        <v>0.35104239399999998</v>
      </c>
      <c r="AB11" s="36">
        <f>AA11+Y11+W11+U11</f>
        <v>2.735147435</v>
      </c>
      <c r="AC11" s="40">
        <f>AB11</f>
        <v>2.735147435</v>
      </c>
    </row>
    <row r="12" spans="1:29" s="6" customFormat="1" x14ac:dyDescent="0.25">
      <c r="A12" s="67">
        <v>4</v>
      </c>
      <c r="B12" s="21" t="s">
        <v>14</v>
      </c>
      <c r="C12" s="18">
        <v>11.438000000000001</v>
      </c>
      <c r="D12" s="19">
        <f>C12*D25/100</f>
        <v>0.16407811000000003</v>
      </c>
      <c r="E12" s="19">
        <v>8.2080000000000002</v>
      </c>
      <c r="F12" s="19">
        <f>E12*F25/100</f>
        <v>1.7904767040000003</v>
      </c>
      <c r="G12" s="19">
        <v>6.923</v>
      </c>
      <c r="H12" s="19">
        <f>G12*H25/100</f>
        <v>4.0866192080000001</v>
      </c>
      <c r="I12" s="19">
        <v>9.5709999999999997</v>
      </c>
      <c r="J12" s="19">
        <f>I12*J25/100</f>
        <v>1.0858682340000001</v>
      </c>
      <c r="K12" s="19">
        <v>12.09</v>
      </c>
      <c r="L12" s="19">
        <f>K12*L25/100</f>
        <v>0.16365023999999997</v>
      </c>
      <c r="M12" s="19">
        <v>50</v>
      </c>
      <c r="N12" s="19">
        <f>M12*N25/100</f>
        <v>0</v>
      </c>
      <c r="O12" s="19"/>
      <c r="P12" s="19"/>
      <c r="Q12" s="19">
        <v>19.02</v>
      </c>
      <c r="R12" s="54">
        <f>Q12*R25/100</f>
        <v>3.5434259999999995E-2</v>
      </c>
      <c r="S12" s="71">
        <f>R12+N12+L12+J12+H12+F12+D12</f>
        <v>7.3261267560000007</v>
      </c>
      <c r="T12" s="18">
        <v>8.2859999999999996</v>
      </c>
      <c r="U12" s="19">
        <f>T12*U25/100</f>
        <v>0.93137125799999998</v>
      </c>
      <c r="V12" s="19">
        <v>5.859</v>
      </c>
      <c r="W12" s="19">
        <f>V12*W25/100</f>
        <v>1.9732467509999998</v>
      </c>
      <c r="X12" s="19">
        <v>7.1520000000000001</v>
      </c>
      <c r="Y12" s="20">
        <f>X12*Y25/100</f>
        <v>4.2351140159999998</v>
      </c>
      <c r="Z12" s="20">
        <v>25.98</v>
      </c>
      <c r="AA12" s="20">
        <f>Z12*AA25/100</f>
        <v>2.8473560399999998</v>
      </c>
      <c r="AB12" s="36">
        <f>AA12+Y12+W12+U12</f>
        <v>9.987088065</v>
      </c>
      <c r="AC12" s="40">
        <f>AB12+S12</f>
        <v>17.313214821000003</v>
      </c>
    </row>
    <row r="13" spans="1:29" s="6" customFormat="1" x14ac:dyDescent="0.25">
      <c r="A13" s="67">
        <v>5</v>
      </c>
      <c r="B13" s="21" t="s">
        <v>15</v>
      </c>
      <c r="C13" s="18">
        <v>6.827</v>
      </c>
      <c r="D13" s="19">
        <f>C13*D25/100</f>
        <v>9.7933315000000007E-2</v>
      </c>
      <c r="E13" s="19">
        <v>3.9489999999999998</v>
      </c>
      <c r="F13" s="19">
        <f>E13*F25/100</f>
        <v>0.86142696200000002</v>
      </c>
      <c r="G13" s="19">
        <v>4.2409999999999997</v>
      </c>
      <c r="H13" s="19">
        <f>G13*H25/100</f>
        <v>2.503445336</v>
      </c>
      <c r="I13" s="19">
        <v>5.8490000000000002</v>
      </c>
      <c r="J13" s="19">
        <f>I13*J25/100</f>
        <v>0.663592446</v>
      </c>
      <c r="K13" s="19"/>
      <c r="L13" s="19"/>
      <c r="M13" s="19"/>
      <c r="N13" s="19"/>
      <c r="O13" s="19"/>
      <c r="P13" s="19"/>
      <c r="Q13" s="19"/>
      <c r="R13" s="54"/>
      <c r="S13" s="71">
        <f>J13+H13+F13+D13</f>
        <v>4.1263980589999996</v>
      </c>
      <c r="T13" s="18"/>
      <c r="U13" s="19"/>
      <c r="V13" s="19"/>
      <c r="W13" s="19"/>
      <c r="X13" s="19"/>
      <c r="Y13" s="20"/>
      <c r="Z13" s="20"/>
      <c r="AA13" s="20"/>
      <c r="AB13" s="36">
        <v>0</v>
      </c>
      <c r="AC13" s="40">
        <f>S13</f>
        <v>4.1263980589999996</v>
      </c>
    </row>
    <row r="14" spans="1:29" s="6" customFormat="1" x14ac:dyDescent="0.25">
      <c r="A14" s="67">
        <v>6</v>
      </c>
      <c r="B14" s="69" t="s">
        <v>32</v>
      </c>
      <c r="C14" s="18"/>
      <c r="D14" s="19"/>
      <c r="E14" s="19"/>
      <c r="F14" s="19"/>
      <c r="G14" s="19">
        <v>1.351</v>
      </c>
      <c r="H14" s="19">
        <f>G14*H25/100</f>
        <v>0.79748989599999998</v>
      </c>
      <c r="I14" s="19"/>
      <c r="J14" s="19"/>
      <c r="K14" s="19"/>
      <c r="L14" s="19"/>
      <c r="M14" s="19"/>
      <c r="N14" s="19"/>
      <c r="O14" s="19"/>
      <c r="P14" s="19"/>
      <c r="Q14" s="19"/>
      <c r="R14" s="54"/>
      <c r="S14" s="71">
        <f>H14</f>
        <v>0.79748989599999998</v>
      </c>
      <c r="T14" s="18"/>
      <c r="U14" s="19"/>
      <c r="V14" s="19"/>
      <c r="W14" s="19"/>
      <c r="X14" s="19"/>
      <c r="Y14" s="20"/>
      <c r="Z14" s="20"/>
      <c r="AA14" s="20"/>
      <c r="AB14" s="36">
        <v>0</v>
      </c>
      <c r="AC14" s="40">
        <f>S14+AB14</f>
        <v>0.79748989599999998</v>
      </c>
    </row>
    <row r="15" spans="1:29" s="6" customFormat="1" x14ac:dyDescent="0.25">
      <c r="A15" s="67">
        <v>7</v>
      </c>
      <c r="B15" s="21" t="s">
        <v>16</v>
      </c>
      <c r="C15" s="18">
        <v>53.116</v>
      </c>
      <c r="D15" s="19">
        <f>C15*D25/100</f>
        <v>0.76194901999999998</v>
      </c>
      <c r="E15" s="19">
        <v>23.556999999999999</v>
      </c>
      <c r="F15" s="19">
        <f>E15*F25/100</f>
        <v>5.138676866</v>
      </c>
      <c r="G15" s="19">
        <v>11.282999999999999</v>
      </c>
      <c r="H15" s="19">
        <f>G15*H25/100</f>
        <v>6.6603097679999994</v>
      </c>
      <c r="I15" s="19">
        <v>20.266999999999999</v>
      </c>
      <c r="J15" s="19">
        <f>I15*J25/100</f>
        <v>2.2993722179999998</v>
      </c>
      <c r="K15" s="19"/>
      <c r="L15" s="19"/>
      <c r="M15" s="19"/>
      <c r="N15" s="19"/>
      <c r="O15" s="19"/>
      <c r="P15" s="19"/>
      <c r="Q15" s="19"/>
      <c r="R15" s="54"/>
      <c r="S15" s="71">
        <f>J15+H15+F15+D15</f>
        <v>14.860307872</v>
      </c>
      <c r="T15" s="18">
        <v>33.338000000000001</v>
      </c>
      <c r="U15" s="19">
        <f>T15*U25/100</f>
        <v>3.7472912140000001</v>
      </c>
      <c r="V15" s="19">
        <v>13.173999999999999</v>
      </c>
      <c r="W15" s="19">
        <f>V15*W25/100</f>
        <v>4.4368582859999997</v>
      </c>
      <c r="X15" s="19">
        <v>13.154</v>
      </c>
      <c r="Y15" s="20">
        <f>X15*Y25/100</f>
        <v>7.7892463320000003</v>
      </c>
      <c r="Z15" s="20"/>
      <c r="AA15" s="20"/>
      <c r="AB15" s="36">
        <f>Y15+W15+U15</f>
        <v>15.973395832000001</v>
      </c>
      <c r="AC15" s="40">
        <f>AB15+S15</f>
        <v>30.833703704000001</v>
      </c>
    </row>
    <row r="16" spans="1:29" s="6" customFormat="1" x14ac:dyDescent="0.25">
      <c r="A16" s="67">
        <v>8</v>
      </c>
      <c r="B16" s="21" t="s">
        <v>17</v>
      </c>
      <c r="C16" s="18"/>
      <c r="D16" s="19"/>
      <c r="E16" s="19">
        <v>20.373000000000001</v>
      </c>
      <c r="F16" s="19">
        <f>E16*F25/100</f>
        <v>4.4441254740000007</v>
      </c>
      <c r="G16" s="19">
        <v>17.463000000000001</v>
      </c>
      <c r="H16" s="19">
        <f>G16*H25/100</f>
        <v>10.308339048000001</v>
      </c>
      <c r="I16" s="19"/>
      <c r="J16" s="19"/>
      <c r="K16" s="19">
        <v>20.904</v>
      </c>
      <c r="L16" s="19">
        <f>K16*L25/100</f>
        <v>0.28295654399999998</v>
      </c>
      <c r="M16" s="19"/>
      <c r="N16" s="19"/>
      <c r="O16" s="19">
        <v>76.338999999999999</v>
      </c>
      <c r="P16" s="19">
        <f>O16*P25/100</f>
        <v>0</v>
      </c>
      <c r="Q16" s="19">
        <v>80.97</v>
      </c>
      <c r="R16" s="54">
        <f>Q16*R25/100</f>
        <v>0.15084710999999998</v>
      </c>
      <c r="S16" s="71">
        <f>R16+P16+L16+H16+F16</f>
        <v>15.186268176000002</v>
      </c>
      <c r="T16" s="18"/>
      <c r="U16" s="19"/>
      <c r="V16" s="19">
        <v>2.9329999999999998</v>
      </c>
      <c r="W16" s="19">
        <f>V16*W25/100</f>
        <v>0.98780213699999986</v>
      </c>
      <c r="X16" s="19">
        <v>10.054</v>
      </c>
      <c r="Y16" s="20">
        <f>X16*Y25/100</f>
        <v>5.9535565320000003</v>
      </c>
      <c r="Z16" s="20"/>
      <c r="AA16" s="20"/>
      <c r="AB16" s="36">
        <f>AA16+Y16+W16</f>
        <v>6.9413586690000004</v>
      </c>
      <c r="AC16" s="40">
        <f>AB16+S16</f>
        <v>22.127626845000002</v>
      </c>
    </row>
    <row r="17" spans="1:29" s="6" customFormat="1" ht="27.75" customHeight="1" x14ac:dyDescent="0.25">
      <c r="A17" s="67">
        <v>9</v>
      </c>
      <c r="B17" s="69" t="s">
        <v>33</v>
      </c>
      <c r="C17" s="18">
        <v>3.1629999999999998</v>
      </c>
      <c r="D17" s="19">
        <f>C17*D25/100</f>
        <v>4.5373235000000005E-2</v>
      </c>
      <c r="E17" s="19">
        <v>1.865</v>
      </c>
      <c r="F17" s="19">
        <f>E17*F25/100</f>
        <v>0.40682737000000002</v>
      </c>
      <c r="G17" s="19">
        <v>0.496</v>
      </c>
      <c r="H17" s="19">
        <f>G17*H25/100</f>
        <v>0.29278681600000001</v>
      </c>
      <c r="I17" s="19">
        <v>3.5190000000000001</v>
      </c>
      <c r="J17" s="19">
        <f>I17*J25/100</f>
        <v>0.39924462599999999</v>
      </c>
      <c r="K17" s="19">
        <v>4.1669999999999998</v>
      </c>
      <c r="L17" s="19">
        <f>K17*L25/100</f>
        <v>5.640451199999999E-2</v>
      </c>
      <c r="M17" s="19"/>
      <c r="N17" s="19"/>
      <c r="O17" s="19"/>
      <c r="P17" s="19"/>
      <c r="Q17" s="19"/>
      <c r="R17" s="54"/>
      <c r="S17" s="71">
        <f>L17+J17+H17+F17+D17</f>
        <v>1.2006365589999999</v>
      </c>
      <c r="T17" s="18">
        <v>0.73799999999999999</v>
      </c>
      <c r="U17" s="19">
        <f>T17*U25/100</f>
        <v>8.2953414000000003E-2</v>
      </c>
      <c r="V17" s="19">
        <v>2.7309999999999999</v>
      </c>
      <c r="W17" s="19">
        <f>V17*W25/100</f>
        <v>0.91977075899999994</v>
      </c>
      <c r="X17" s="19">
        <v>3.2120000000000002</v>
      </c>
      <c r="Y17" s="20">
        <f>X17*Y25/100</f>
        <v>1.9020114960000001</v>
      </c>
      <c r="Z17" s="20">
        <v>1.4970000000000001</v>
      </c>
      <c r="AA17" s="20">
        <f>Z17*AA25/100</f>
        <v>0.16406820599999999</v>
      </c>
      <c r="AB17" s="36">
        <v>3.1640000000000001</v>
      </c>
      <c r="AC17" s="40">
        <f>S17+AB17</f>
        <v>4.364636559</v>
      </c>
    </row>
    <row r="18" spans="1:29" s="6" customFormat="1" x14ac:dyDescent="0.25">
      <c r="A18" s="67">
        <v>11</v>
      </c>
      <c r="B18" s="21" t="s">
        <v>18</v>
      </c>
      <c r="C18" s="18"/>
      <c r="D18" s="19"/>
      <c r="E18" s="19">
        <v>3.0590000000000002</v>
      </c>
      <c r="F18" s="19">
        <f>E18*F25/100</f>
        <v>0.66728414200000008</v>
      </c>
      <c r="G18" s="19">
        <v>1.861</v>
      </c>
      <c r="H18" s="19">
        <f>G18*H25/100</f>
        <v>1.0985408560000001</v>
      </c>
      <c r="I18" s="19">
        <v>2.7370000000000001</v>
      </c>
      <c r="J18" s="19">
        <f>I18*J25/100</f>
        <v>0.31052359800000001</v>
      </c>
      <c r="K18" s="19"/>
      <c r="L18" s="19"/>
      <c r="M18" s="19"/>
      <c r="N18" s="19"/>
      <c r="O18" s="19"/>
      <c r="P18" s="19"/>
      <c r="Q18" s="19"/>
      <c r="R18" s="54"/>
      <c r="S18" s="71">
        <f>J18+H18+F18</f>
        <v>2.0763485960000003</v>
      </c>
      <c r="T18" s="18"/>
      <c r="U18" s="19"/>
      <c r="V18" s="19"/>
      <c r="W18" s="19"/>
      <c r="X18" s="19"/>
      <c r="Y18" s="20"/>
      <c r="Z18" s="20"/>
      <c r="AA18" s="20"/>
      <c r="AB18" s="36">
        <v>0</v>
      </c>
      <c r="AC18" s="40">
        <f>S18</f>
        <v>2.0763485960000003</v>
      </c>
    </row>
    <row r="19" spans="1:29" s="6" customFormat="1" x14ac:dyDescent="0.25">
      <c r="A19" s="67">
        <v>12</v>
      </c>
      <c r="B19" s="21" t="s">
        <v>19</v>
      </c>
      <c r="C19" s="18">
        <v>7.3840000000000003</v>
      </c>
      <c r="D19" s="19">
        <f>C19*D25/100</f>
        <v>0.10592348000000001</v>
      </c>
      <c r="E19" s="19">
        <v>4.6369999999999996</v>
      </c>
      <c r="F19" s="19">
        <f>E19*F25/100</f>
        <v>1.0115059059999998</v>
      </c>
      <c r="G19" s="19">
        <v>3.879</v>
      </c>
      <c r="H19" s="19">
        <f>G19*H25/100</f>
        <v>2.2897581840000001</v>
      </c>
      <c r="I19" s="19">
        <v>7.5309999999999997</v>
      </c>
      <c r="J19" s="19">
        <f>I19*J25/100</f>
        <v>0.85442207400000003</v>
      </c>
      <c r="K19" s="19">
        <v>8.9149999999999991</v>
      </c>
      <c r="L19" s="19">
        <f>K19*L25/100</f>
        <v>0.12067343999999998</v>
      </c>
      <c r="M19" s="19"/>
      <c r="N19" s="19"/>
      <c r="O19" s="19"/>
      <c r="P19" s="19"/>
      <c r="Q19" s="19"/>
      <c r="R19" s="54"/>
      <c r="S19" s="71">
        <f>L19+J19+H19+F19+D19</f>
        <v>4.382283084</v>
      </c>
      <c r="T19" s="18"/>
      <c r="U19" s="19"/>
      <c r="V19" s="19"/>
      <c r="W19" s="19"/>
      <c r="X19" s="19"/>
      <c r="Y19" s="20"/>
      <c r="Z19" s="20"/>
      <c r="AA19" s="20"/>
      <c r="AB19" s="36">
        <v>0</v>
      </c>
      <c r="AC19" s="40">
        <f>S19</f>
        <v>4.382283084</v>
      </c>
    </row>
    <row r="20" spans="1:29" s="6" customFormat="1" x14ac:dyDescent="0.25">
      <c r="A20" s="67">
        <v>13</v>
      </c>
      <c r="B20" s="21" t="s">
        <v>20</v>
      </c>
      <c r="C20" s="18">
        <v>10.64</v>
      </c>
      <c r="D20" s="19">
        <f>C20*D25/100</f>
        <v>0.15263080000000001</v>
      </c>
      <c r="E20" s="19">
        <v>5.7119999999999997</v>
      </c>
      <c r="F20" s="19">
        <f>E20*F25/100</f>
        <v>1.246004256</v>
      </c>
      <c r="G20" s="19">
        <v>5.23</v>
      </c>
      <c r="H20" s="19">
        <f>G20*H25/100</f>
        <v>3.0872480800000006</v>
      </c>
      <c r="I20" s="19">
        <v>8.0090000000000003</v>
      </c>
      <c r="J20" s="19">
        <f>I20*J25/100</f>
        <v>0.90865308600000005</v>
      </c>
      <c r="K20" s="19">
        <v>7.8520000000000003</v>
      </c>
      <c r="L20" s="19">
        <f>K20*L25/100</f>
        <v>0.106284672</v>
      </c>
      <c r="M20" s="19"/>
      <c r="N20" s="19"/>
      <c r="O20" s="19">
        <v>23.661000000000001</v>
      </c>
      <c r="P20" s="19">
        <f>O20*P25/100</f>
        <v>0</v>
      </c>
      <c r="Q20" s="19"/>
      <c r="R20" s="54"/>
      <c r="S20" s="71">
        <f>P20+L20+J20+H20+F20+D20</f>
        <v>5.5008208940000003</v>
      </c>
      <c r="T20" s="18"/>
      <c r="U20" s="19"/>
      <c r="V20" s="19"/>
      <c r="W20" s="19"/>
      <c r="X20" s="19"/>
      <c r="Y20" s="20"/>
      <c r="Z20" s="20"/>
      <c r="AA20" s="20"/>
      <c r="AB20" s="36">
        <v>0</v>
      </c>
      <c r="AC20" s="40">
        <f>S20</f>
        <v>5.5008208940000003</v>
      </c>
    </row>
    <row r="21" spans="1:29" s="6" customFormat="1" x14ac:dyDescent="0.25">
      <c r="A21" s="67">
        <v>14</v>
      </c>
      <c r="B21" s="21" t="s">
        <v>21</v>
      </c>
      <c r="C21" s="18"/>
      <c r="D21" s="19"/>
      <c r="E21" s="19">
        <v>8.2230000000000008</v>
      </c>
      <c r="F21" s="19">
        <f>E21*F25/100</f>
        <v>1.7937487740000002</v>
      </c>
      <c r="G21" s="19">
        <v>15.946999999999999</v>
      </c>
      <c r="H21" s="19">
        <f>G21*H25/100</f>
        <v>9.4134503120000002</v>
      </c>
      <c r="I21" s="19">
        <v>21.853999999999999</v>
      </c>
      <c r="J21" s="19">
        <f>I21*J25/100</f>
        <v>2.4794237159999999</v>
      </c>
      <c r="K21" s="19">
        <v>22.952000000000002</v>
      </c>
      <c r="L21" s="19">
        <f>K21*L25/100</f>
        <v>0.31067827199999998</v>
      </c>
      <c r="M21" s="19"/>
      <c r="N21" s="19"/>
      <c r="O21" s="19"/>
      <c r="P21" s="19"/>
      <c r="Q21" s="19"/>
      <c r="R21" s="54"/>
      <c r="S21" s="71">
        <f>L21+J21+H21+F21</f>
        <v>13.997301074000001</v>
      </c>
      <c r="T21" s="18"/>
      <c r="U21" s="19"/>
      <c r="V21" s="19"/>
      <c r="W21" s="19"/>
      <c r="X21" s="19"/>
      <c r="Y21" s="20"/>
      <c r="Z21" s="20"/>
      <c r="AA21" s="20"/>
      <c r="AB21" s="36">
        <v>0</v>
      </c>
      <c r="AC21" s="40">
        <f>S21+AB21</f>
        <v>13.997301074000001</v>
      </c>
    </row>
    <row r="22" spans="1:29" s="6" customFormat="1" x14ac:dyDescent="0.25">
      <c r="A22" s="67">
        <v>15</v>
      </c>
      <c r="B22" s="21" t="s">
        <v>22</v>
      </c>
      <c r="C22" s="18"/>
      <c r="D22" s="19"/>
      <c r="E22" s="19">
        <v>4.2789999999999999</v>
      </c>
      <c r="F22" s="19">
        <f>E22*F25/100</f>
        <v>0.93341250200000003</v>
      </c>
      <c r="G22" s="19">
        <v>9.0619999999999994</v>
      </c>
      <c r="H22" s="19">
        <f>G22*H25/100</f>
        <v>5.3492623519999993</v>
      </c>
      <c r="I22" s="19">
        <v>3.6909999999999998</v>
      </c>
      <c r="J22" s="19">
        <f>I22*J25/100</f>
        <v>0.41875871399999992</v>
      </c>
      <c r="K22" s="19"/>
      <c r="L22" s="19"/>
      <c r="M22" s="19"/>
      <c r="N22" s="19"/>
      <c r="O22" s="19"/>
      <c r="P22" s="19"/>
      <c r="Q22" s="19"/>
      <c r="R22" s="54"/>
      <c r="S22" s="71">
        <f>J22+H22+F22</f>
        <v>6.7014335679999997</v>
      </c>
      <c r="T22" s="18"/>
      <c r="U22" s="19"/>
      <c r="V22" s="19"/>
      <c r="W22" s="19"/>
      <c r="X22" s="19"/>
      <c r="Y22" s="20"/>
      <c r="Z22" s="20"/>
      <c r="AA22" s="20"/>
      <c r="AB22" s="36">
        <v>0</v>
      </c>
      <c r="AC22" s="40">
        <f>S22</f>
        <v>6.7014335679999997</v>
      </c>
    </row>
    <row r="23" spans="1:29" s="6" customFormat="1" ht="15.75" thickBot="1" x14ac:dyDescent="0.3">
      <c r="A23" s="87">
        <v>16</v>
      </c>
      <c r="B23" s="22" t="s">
        <v>23</v>
      </c>
      <c r="C23" s="28"/>
      <c r="D23" s="29"/>
      <c r="E23" s="29">
        <v>2.8450000000000002</v>
      </c>
      <c r="F23" s="29">
        <f>E23*F25/100</f>
        <v>0.62060261000000005</v>
      </c>
      <c r="G23" s="29">
        <v>2.39</v>
      </c>
      <c r="H23" s="29">
        <f>G23*H25/100</f>
        <v>1.4108074400000001</v>
      </c>
      <c r="I23" s="29">
        <v>2.82</v>
      </c>
      <c r="J23" s="29">
        <f>I23*J25/100</f>
        <v>0.31994027999999997</v>
      </c>
      <c r="K23" s="29">
        <v>9.9710000000000001</v>
      </c>
      <c r="L23" s="29">
        <f>K23*L25/100</f>
        <v>0.13496745599999999</v>
      </c>
      <c r="M23" s="29"/>
      <c r="N23" s="29"/>
      <c r="O23" s="29"/>
      <c r="P23" s="29"/>
      <c r="Q23" s="29"/>
      <c r="R23" s="55"/>
      <c r="S23" s="75">
        <f>L23+J23+H23+F23</f>
        <v>2.4863177860000003</v>
      </c>
      <c r="T23" s="28"/>
      <c r="U23" s="46"/>
      <c r="V23" s="46"/>
      <c r="W23" s="46"/>
      <c r="X23" s="46"/>
      <c r="Y23" s="47"/>
      <c r="Z23" s="47"/>
      <c r="AA23" s="47"/>
      <c r="AB23" s="70">
        <v>0</v>
      </c>
      <c r="AC23" s="48">
        <f>S23</f>
        <v>2.4863177860000003</v>
      </c>
    </row>
    <row r="24" spans="1:29" s="12" customFormat="1" x14ac:dyDescent="0.25">
      <c r="A24" s="99" t="s">
        <v>24</v>
      </c>
      <c r="B24" s="100"/>
      <c r="C24" s="37">
        <f>SUM(C9:C23)</f>
        <v>100</v>
      </c>
      <c r="D24" s="76">
        <f>SUM(D9:D23)</f>
        <v>1.4345000000000001</v>
      </c>
      <c r="E24" s="77">
        <f t="shared" ref="E24:AA24" si="0">SUM(E9:E23)</f>
        <v>91.452000000000012</v>
      </c>
      <c r="F24" s="77">
        <f t="shared" si="0"/>
        <v>19.949156376000001</v>
      </c>
      <c r="G24" s="77">
        <f t="shared" si="0"/>
        <v>84.182000000000002</v>
      </c>
      <c r="H24" s="77">
        <f t="shared" si="0"/>
        <v>49.692297871999997</v>
      </c>
      <c r="I24" s="77">
        <f t="shared" si="0"/>
        <v>90.289999999999992</v>
      </c>
      <c r="J24" s="78">
        <f>J9+J12+J13+J15+J18+J19+J20+J21+J22+J23</f>
        <v>9.844517033999999</v>
      </c>
      <c r="K24" s="77">
        <f t="shared" si="0"/>
        <v>95.48</v>
      </c>
      <c r="L24" s="77">
        <f t="shared" si="0"/>
        <v>1.29241728</v>
      </c>
      <c r="M24" s="79">
        <f t="shared" si="0"/>
        <v>100</v>
      </c>
      <c r="N24" s="77">
        <f t="shared" si="0"/>
        <v>0</v>
      </c>
      <c r="O24" s="79">
        <f t="shared" si="0"/>
        <v>100</v>
      </c>
      <c r="P24" s="77">
        <f t="shared" si="0"/>
        <v>0</v>
      </c>
      <c r="Q24" s="80">
        <f t="shared" si="0"/>
        <v>99.99</v>
      </c>
      <c r="R24" s="81">
        <f t="shared" si="0"/>
        <v>0.18628136999999997</v>
      </c>
      <c r="S24" s="52">
        <v>74.22</v>
      </c>
      <c r="T24" s="57">
        <f t="shared" si="0"/>
        <v>47.122</v>
      </c>
      <c r="U24" s="60">
        <f t="shared" si="0"/>
        <v>5.2966541660000006</v>
      </c>
      <c r="V24" s="49">
        <f t="shared" si="0"/>
        <v>41.347000000000001</v>
      </c>
      <c r="W24" s="49">
        <f t="shared" si="0"/>
        <v>13.925214782999999</v>
      </c>
      <c r="X24" s="49">
        <f t="shared" si="0"/>
        <v>41.951000000000001</v>
      </c>
      <c r="Y24" s="50">
        <f t="shared" si="0"/>
        <v>24.841620258000003</v>
      </c>
      <c r="Z24" s="50">
        <f t="shared" si="0"/>
        <v>50.314</v>
      </c>
      <c r="AA24" s="51">
        <f t="shared" si="0"/>
        <v>5.5143137719999995</v>
      </c>
      <c r="AB24" s="61">
        <f>AA24+Y24+W24+U24</f>
        <v>49.577802979000005</v>
      </c>
      <c r="AC24" s="52">
        <f>AB24+S24</f>
        <v>123.79780297900001</v>
      </c>
    </row>
    <row r="25" spans="1:29" s="12" customFormat="1" x14ac:dyDescent="0.25">
      <c r="A25" s="101" t="s">
        <v>25</v>
      </c>
      <c r="B25" s="102"/>
      <c r="C25" s="38"/>
      <c r="D25" s="88">
        <v>1.4345000000000001</v>
      </c>
      <c r="E25" s="30"/>
      <c r="F25" s="30">
        <v>21.813800000000001</v>
      </c>
      <c r="G25" s="30"/>
      <c r="H25" s="30">
        <v>59.029600000000002</v>
      </c>
      <c r="I25" s="30"/>
      <c r="J25" s="30">
        <v>11.3454</v>
      </c>
      <c r="K25" s="30"/>
      <c r="L25" s="30">
        <v>1.3535999999999999</v>
      </c>
      <c r="M25" s="23"/>
      <c r="N25" s="30">
        <v>0</v>
      </c>
      <c r="O25" s="23"/>
      <c r="P25" s="30">
        <v>0</v>
      </c>
      <c r="Q25" s="25"/>
      <c r="R25" s="89">
        <v>0.18629999999999999</v>
      </c>
      <c r="S25" s="56">
        <f>R25+P25+N25+L25+J25+H25+F25+D25</f>
        <v>95.163200000000003</v>
      </c>
      <c r="T25" s="58"/>
      <c r="U25" s="90">
        <v>11.2403</v>
      </c>
      <c r="V25" s="23"/>
      <c r="W25" s="23">
        <v>33.678899999999999</v>
      </c>
      <c r="X25" s="23"/>
      <c r="Y25" s="25">
        <v>59.215800000000002</v>
      </c>
      <c r="Z25" s="25"/>
      <c r="AA25" s="89">
        <v>10.9598</v>
      </c>
      <c r="AB25" s="62">
        <f>AA25+Y25+W25+U25</f>
        <v>115.09480000000001</v>
      </c>
      <c r="AC25" s="56">
        <f>AB25+S25</f>
        <v>210.25800000000001</v>
      </c>
    </row>
    <row r="26" spans="1:29" s="12" customFormat="1" ht="15.75" thickBot="1" x14ac:dyDescent="0.3">
      <c r="A26" s="103" t="s">
        <v>26</v>
      </c>
      <c r="B26" s="104"/>
      <c r="C26" s="45"/>
      <c r="D26" s="53">
        <f>D25-D24</f>
        <v>0</v>
      </c>
      <c r="E26" s="31"/>
      <c r="F26" s="31">
        <f>F25-F24</f>
        <v>1.8646436239999993</v>
      </c>
      <c r="G26" s="31"/>
      <c r="H26" s="31">
        <f>H25-H24</f>
        <v>9.3373021280000046</v>
      </c>
      <c r="I26" s="31"/>
      <c r="J26" s="64">
        <f>J25-J24</f>
        <v>1.5008829660000007</v>
      </c>
      <c r="K26" s="31"/>
      <c r="L26" s="31">
        <f>L25-L24</f>
        <v>6.1182719999999913E-2</v>
      </c>
      <c r="M26" s="24"/>
      <c r="N26" s="31">
        <f>N25-N24</f>
        <v>0</v>
      </c>
      <c r="O26" s="24"/>
      <c r="P26" s="31">
        <f>P25-P24</f>
        <v>0</v>
      </c>
      <c r="Q26" s="24"/>
      <c r="R26" s="34">
        <f>R25-R24</f>
        <v>1.8630000000019464E-5</v>
      </c>
      <c r="S26" s="41">
        <f>R26+P26+N26+L26+J26+H26+F26+D26</f>
        <v>12.764030068000004</v>
      </c>
      <c r="T26" s="59"/>
      <c r="U26" s="35">
        <f>U25-U24</f>
        <v>5.9436458339999989</v>
      </c>
      <c r="V26" s="24"/>
      <c r="W26" s="24">
        <f>W25-W24</f>
        <v>19.753685216999997</v>
      </c>
      <c r="X26" s="24"/>
      <c r="Y26" s="32">
        <f>Y25-Y24</f>
        <v>34.374179741999995</v>
      </c>
      <c r="Z26" s="32"/>
      <c r="AA26" s="34">
        <f>AA25-AA24</f>
        <v>5.445486228</v>
      </c>
      <c r="AB26" s="63">
        <f>AA26+Y26+W26+U26</f>
        <v>65.516997020999995</v>
      </c>
      <c r="AC26" s="41">
        <f>AC25-AC24</f>
        <v>86.460197020999999</v>
      </c>
    </row>
    <row r="27" spans="1:29" s="12" customFormat="1" x14ac:dyDescent="0.25">
      <c r="A27" s="9"/>
      <c r="B27" s="10"/>
      <c r="C27" s="15"/>
      <c r="D27" s="15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9" s="12" customFormat="1" x14ac:dyDescent="0.25">
      <c r="A28" s="9"/>
      <c r="B28" s="9"/>
      <c r="C28" s="13"/>
      <c r="D28" s="13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9" s="12" customFormat="1" x14ac:dyDescent="0.25">
      <c r="A29" s="9"/>
      <c r="B29" s="9"/>
      <c r="C29" s="13"/>
      <c r="D29" s="13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9" s="12" customFormat="1" x14ac:dyDescent="0.25">
      <c r="A30" s="9"/>
      <c r="B30" s="9"/>
      <c r="C30" s="13"/>
      <c r="D30" s="1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9" s="12" customFormat="1" x14ac:dyDescent="0.25">
      <c r="A31" s="9"/>
      <c r="B31" s="9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9" s="12" customFormat="1" x14ac:dyDescent="0.25">
      <c r="A32" s="9"/>
      <c r="B32" s="9"/>
      <c r="C32" s="13"/>
      <c r="D32" s="13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s="12" customFormat="1" x14ac:dyDescent="0.25">
      <c r="A33" s="9"/>
      <c r="B33" s="9"/>
      <c r="C33" s="13"/>
      <c r="D33" s="13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s="12" customFormat="1" x14ac:dyDescent="0.25">
      <c r="A34" s="9"/>
      <c r="B34" s="9"/>
      <c r="C34" s="13"/>
      <c r="D34" s="13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s="12" customFormat="1" x14ac:dyDescent="0.25">
      <c r="A35" s="9"/>
      <c r="B35" s="10"/>
      <c r="C35" s="13"/>
      <c r="D35" s="13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s="12" customFormat="1" x14ac:dyDescent="0.25">
      <c r="A36" s="9"/>
      <c r="B36" s="9"/>
      <c r="C36" s="13"/>
      <c r="D36" s="13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s="12" customFormat="1" x14ac:dyDescent="0.25">
      <c r="A37" s="9"/>
      <c r="B37" s="9"/>
      <c r="C37" s="13"/>
      <c r="D37" s="13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s="12" customFormat="1" x14ac:dyDescent="0.25">
      <c r="A38" s="9"/>
      <c r="B38" s="9"/>
      <c r="C38" s="13"/>
      <c r="D38" s="13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s="12" customFormat="1" x14ac:dyDescent="0.25">
      <c r="A39" s="9"/>
      <c r="B39" s="9"/>
      <c r="C39" s="13"/>
      <c r="D39" s="13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s="12" customFormat="1" x14ac:dyDescent="0.25">
      <c r="A40" s="9"/>
      <c r="B40" s="9"/>
      <c r="C40" s="13"/>
      <c r="D40" s="13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s="12" customFormat="1" x14ac:dyDescent="0.25">
      <c r="A41" s="9"/>
      <c r="B41" s="9"/>
      <c r="C41" s="13"/>
      <c r="D41" s="13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s="12" customFormat="1" x14ac:dyDescent="0.25">
      <c r="A42" s="9"/>
      <c r="B42" s="9"/>
      <c r="C42" s="13"/>
      <c r="D42" s="13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s="12" customFormat="1" x14ac:dyDescent="0.25">
      <c r="A43" s="9"/>
      <c r="B43" s="10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s="12" customFormat="1" x14ac:dyDescent="0.25">
      <c r="A44" s="9"/>
      <c r="B44" s="9"/>
      <c r="C44" s="13"/>
      <c r="D44" s="13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s="12" customFormat="1" x14ac:dyDescent="0.25">
      <c r="A45" s="9"/>
      <c r="B45" s="9"/>
      <c r="C45" s="13"/>
      <c r="D45" s="13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s="12" customFormat="1" x14ac:dyDescent="0.25">
      <c r="A46" s="9"/>
      <c r="B46" s="9"/>
      <c r="C46" s="13"/>
      <c r="D46" s="13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s="12" customFormat="1" x14ac:dyDescent="0.25">
      <c r="A47" s="9"/>
      <c r="B47" s="9"/>
      <c r="C47" s="13"/>
      <c r="D47" s="13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s="12" customFormat="1" x14ac:dyDescent="0.25">
      <c r="A48" s="9"/>
      <c r="B48" s="9"/>
      <c r="C48" s="13"/>
      <c r="D48" s="13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s="12" customFormat="1" x14ac:dyDescent="0.25">
      <c r="A49" s="9"/>
      <c r="B49" s="9"/>
      <c r="C49" s="13"/>
      <c r="D49" s="1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s="12" customFormat="1" x14ac:dyDescent="0.25">
      <c r="A50" s="9"/>
      <c r="B50" s="9"/>
      <c r="C50" s="13"/>
      <c r="D50" s="13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s="12" customFormat="1" x14ac:dyDescent="0.25">
      <c r="A51" s="9"/>
      <c r="B51" s="10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s="12" customFormat="1" x14ac:dyDescent="0.25">
      <c r="A52" s="9"/>
      <c r="B52" s="9"/>
      <c r="C52" s="13"/>
      <c r="D52" s="13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s="12" customFormat="1" x14ac:dyDescent="0.25">
      <c r="A53" s="9"/>
      <c r="B53" s="9"/>
      <c r="C53" s="13"/>
      <c r="D53" s="13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s="12" customFormat="1" x14ac:dyDescent="0.25">
      <c r="A54" s="9"/>
      <c r="B54" s="9"/>
      <c r="C54" s="13"/>
      <c r="D54" s="13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s="12" customFormat="1" x14ac:dyDescent="0.25">
      <c r="A55" s="9"/>
      <c r="B55" s="9"/>
      <c r="C55" s="13"/>
      <c r="D55" s="13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s="12" customFormat="1" x14ac:dyDescent="0.25">
      <c r="A56" s="9"/>
      <c r="B56" s="9"/>
      <c r="C56" s="13"/>
      <c r="D56" s="13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s="12" customFormat="1" x14ac:dyDescent="0.25">
      <c r="A57" s="9"/>
      <c r="B57" s="9"/>
      <c r="C57" s="13"/>
      <c r="D57" s="13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s="12" customFormat="1" x14ac:dyDescent="0.25">
      <c r="A58" s="9"/>
      <c r="B58" s="9"/>
      <c r="C58" s="13"/>
      <c r="D58" s="13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s="12" customFormat="1" x14ac:dyDescent="0.25">
      <c r="A59" s="9"/>
      <c r="B59" s="10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s="12" customFormat="1" x14ac:dyDescent="0.25">
      <c r="A60" s="9"/>
      <c r="B60" s="9"/>
      <c r="C60" s="13"/>
      <c r="D60" s="13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s="12" customFormat="1" x14ac:dyDescent="0.25">
      <c r="A61" s="9"/>
      <c r="B61" s="9"/>
      <c r="C61" s="13"/>
      <c r="D61" s="13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s="12" customFormat="1" x14ac:dyDescent="0.25">
      <c r="A62" s="9"/>
      <c r="B62" s="9"/>
      <c r="C62" s="13"/>
      <c r="D62" s="13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s="12" customFormat="1" x14ac:dyDescent="0.25">
      <c r="A63" s="9"/>
      <c r="B63" s="9"/>
      <c r="C63" s="13"/>
      <c r="D63" s="13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s="12" customFormat="1" x14ac:dyDescent="0.25">
      <c r="A64" s="9"/>
      <c r="B64" s="9"/>
      <c r="C64" s="13"/>
      <c r="D64" s="13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s="12" customFormat="1" x14ac:dyDescent="0.25">
      <c r="A65" s="9"/>
      <c r="B65" s="9"/>
      <c r="C65" s="13"/>
      <c r="D65" s="13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s="12" customFormat="1" x14ac:dyDescent="0.25">
      <c r="A66" s="9"/>
      <c r="B66" s="9"/>
      <c r="C66" s="13"/>
      <c r="D66" s="13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s="12" customFormat="1" x14ac:dyDescent="0.25">
      <c r="A67" s="9"/>
      <c r="B67" s="10"/>
      <c r="C67" s="13"/>
      <c r="D67" s="13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s="12" customFormat="1" x14ac:dyDescent="0.25">
      <c r="A68" s="9"/>
      <c r="B68" s="9"/>
      <c r="C68" s="13"/>
      <c r="D68" s="13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s="12" customFormat="1" x14ac:dyDescent="0.25">
      <c r="A69" s="9"/>
      <c r="B69" s="9"/>
      <c r="C69" s="13"/>
      <c r="D69" s="13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s="12" customFormat="1" x14ac:dyDescent="0.25">
      <c r="A70" s="9"/>
      <c r="B70" s="9"/>
      <c r="C70" s="13"/>
      <c r="D70" s="13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s="12" customFormat="1" x14ac:dyDescent="0.25">
      <c r="A71" s="9"/>
      <c r="B71" s="9"/>
      <c r="C71" s="13"/>
      <c r="D71" s="13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s="12" customFormat="1" x14ac:dyDescent="0.25">
      <c r="A72" s="9"/>
      <c r="B72" s="9"/>
      <c r="C72" s="13"/>
      <c r="D72" s="13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s="12" customFormat="1" x14ac:dyDescent="0.25">
      <c r="A73" s="9"/>
      <c r="B73" s="9"/>
      <c r="C73" s="13"/>
      <c r="D73" s="13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s="12" customFormat="1" x14ac:dyDescent="0.25">
      <c r="A74" s="9"/>
      <c r="B74" s="9"/>
      <c r="C74" s="13"/>
      <c r="D74" s="13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2" customFormat="1" x14ac:dyDescent="0.25">
      <c r="A75" s="9"/>
      <c r="B75" s="10"/>
      <c r="C75" s="13"/>
      <c r="D75" s="13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s="12" customFormat="1" x14ac:dyDescent="0.25">
      <c r="A76" s="9"/>
      <c r="B76" s="9"/>
      <c r="C76" s="13"/>
      <c r="D76" s="13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s="12" customFormat="1" x14ac:dyDescent="0.25">
      <c r="A77" s="9"/>
      <c r="B77" s="9"/>
      <c r="C77" s="13"/>
      <c r="D77" s="13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s="12" customFormat="1" x14ac:dyDescent="0.25">
      <c r="A78" s="9"/>
      <c r="B78" s="9"/>
      <c r="C78" s="13"/>
      <c r="D78" s="13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s="12" customFormat="1" x14ac:dyDescent="0.25">
      <c r="A79" s="9"/>
      <c r="B79" s="9"/>
      <c r="C79" s="13"/>
      <c r="D79" s="13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s="12" customFormat="1" x14ac:dyDescent="0.25">
      <c r="A80" s="9"/>
      <c r="B80" s="9"/>
      <c r="C80" s="13"/>
      <c r="D80" s="13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s="12" customFormat="1" x14ac:dyDescent="0.25">
      <c r="A81" s="9"/>
      <c r="B81" s="9"/>
      <c r="C81" s="13"/>
      <c r="D81" s="13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s="12" customFormat="1" x14ac:dyDescent="0.25">
      <c r="A82" s="9"/>
      <c r="B82" s="9"/>
      <c r="C82" s="13"/>
      <c r="D82" s="13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s="12" customFormat="1" x14ac:dyDescent="0.25">
      <c r="A83" s="9"/>
      <c r="B83" s="10"/>
      <c r="C83" s="13"/>
      <c r="D83" s="13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s="12" customFormat="1" x14ac:dyDescent="0.25">
      <c r="A84" s="9"/>
      <c r="B84" s="9"/>
      <c r="C84" s="13"/>
      <c r="D84" s="13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s="12" customFormat="1" x14ac:dyDescent="0.25">
      <c r="A85" s="9"/>
      <c r="B85" s="9"/>
      <c r="C85" s="13"/>
      <c r="D85" s="13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s="12" customFormat="1" x14ac:dyDescent="0.25">
      <c r="A86" s="9"/>
      <c r="B86" s="9"/>
      <c r="C86" s="13"/>
      <c r="D86" s="13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s="12" customFormat="1" x14ac:dyDescent="0.25">
      <c r="A87" s="9"/>
      <c r="B87" s="9"/>
      <c r="C87" s="13"/>
      <c r="D87" s="13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s="12" customFormat="1" x14ac:dyDescent="0.25">
      <c r="A88" s="9"/>
      <c r="B88" s="9"/>
      <c r="C88" s="13"/>
      <c r="D88" s="13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s="12" customFormat="1" x14ac:dyDescent="0.25">
      <c r="A89" s="9"/>
      <c r="B89" s="9"/>
      <c r="C89" s="13"/>
      <c r="D89" s="13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s="12" customFormat="1" x14ac:dyDescent="0.25">
      <c r="A90" s="9"/>
      <c r="B90" s="9"/>
      <c r="C90" s="13"/>
      <c r="D90" s="13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s="12" customFormat="1" x14ac:dyDescent="0.25">
      <c r="A91" s="9"/>
      <c r="B91" s="10"/>
      <c r="C91" s="13"/>
      <c r="D91" s="13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s="12" customFormat="1" x14ac:dyDescent="0.25">
      <c r="A92" s="9"/>
      <c r="B92" s="9"/>
      <c r="C92" s="13"/>
      <c r="D92" s="13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s="12" customFormat="1" x14ac:dyDescent="0.25">
      <c r="A93" s="9"/>
      <c r="B93" s="9"/>
      <c r="C93" s="13"/>
      <c r="D93" s="13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s="12" customFormat="1" x14ac:dyDescent="0.25">
      <c r="A94" s="9"/>
      <c r="B94" s="9"/>
      <c r="C94" s="13"/>
      <c r="D94" s="13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s="12" customFormat="1" x14ac:dyDescent="0.25">
      <c r="A95" s="9"/>
      <c r="B95" s="9"/>
      <c r="C95" s="13"/>
      <c r="D95" s="13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s="12" customFormat="1" x14ac:dyDescent="0.25">
      <c r="A96" s="9"/>
      <c r="B96" s="9"/>
      <c r="C96" s="13"/>
      <c r="D96" s="13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s="12" customFormat="1" x14ac:dyDescent="0.25">
      <c r="A97" s="9"/>
      <c r="B97" s="9"/>
      <c r="C97" s="13"/>
      <c r="D97" s="13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s="12" customFormat="1" x14ac:dyDescent="0.25">
      <c r="A98" s="9"/>
      <c r="B98" s="9"/>
      <c r="C98" s="13"/>
      <c r="D98" s="13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s="12" customFormat="1" x14ac:dyDescent="0.25">
      <c r="A99" s="9"/>
      <c r="B99" s="10"/>
      <c r="C99" s="13"/>
      <c r="D99" s="13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s="12" customFormat="1" x14ac:dyDescent="0.25">
      <c r="A100" s="9"/>
      <c r="B100" s="9"/>
      <c r="C100" s="13"/>
      <c r="D100" s="13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s="12" customFormat="1" x14ac:dyDescent="0.25">
      <c r="A101" s="9"/>
      <c r="B101" s="9"/>
      <c r="C101" s="13"/>
      <c r="D101" s="13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s="12" customFormat="1" x14ac:dyDescent="0.25">
      <c r="A102" s="9"/>
      <c r="B102" s="9"/>
      <c r="C102" s="13"/>
      <c r="D102" s="13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s="12" customFormat="1" x14ac:dyDescent="0.25">
      <c r="A103" s="9"/>
      <c r="B103" s="9"/>
      <c r="C103" s="13"/>
      <c r="D103" s="13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s="12" customFormat="1" x14ac:dyDescent="0.25">
      <c r="A104" s="9"/>
      <c r="B104" s="9"/>
      <c r="C104" s="13"/>
      <c r="D104" s="13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s="12" customFormat="1" x14ac:dyDescent="0.25">
      <c r="A105" s="9"/>
      <c r="B105" s="9"/>
      <c r="C105" s="13"/>
      <c r="D105" s="13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s="12" customFormat="1" x14ac:dyDescent="0.25">
      <c r="A106" s="9"/>
      <c r="B106" s="9"/>
      <c r="C106" s="13"/>
      <c r="D106" s="13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s="12" customFormat="1" x14ac:dyDescent="0.25">
      <c r="A107" s="9"/>
      <c r="B107" s="10"/>
      <c r="C107" s="13"/>
      <c r="D107" s="13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s="12" customFormat="1" x14ac:dyDescent="0.25">
      <c r="A108" s="9"/>
      <c r="B108" s="9"/>
      <c r="C108" s="13"/>
      <c r="D108" s="13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s="12" customFormat="1" x14ac:dyDescent="0.25">
      <c r="A109" s="9"/>
      <c r="B109" s="9"/>
      <c r="C109" s="13"/>
      <c r="D109" s="13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s="12" customFormat="1" x14ac:dyDescent="0.25">
      <c r="A110" s="9"/>
      <c r="B110" s="9"/>
      <c r="C110" s="13"/>
      <c r="D110" s="13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s="12" customFormat="1" x14ac:dyDescent="0.25">
      <c r="A111" s="9"/>
      <c r="B111" s="9"/>
      <c r="C111" s="13"/>
      <c r="D111" s="13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s="12" customFormat="1" x14ac:dyDescent="0.25">
      <c r="A112" s="9"/>
      <c r="B112" s="9"/>
      <c r="C112" s="13"/>
      <c r="D112" s="13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s="12" customFormat="1" x14ac:dyDescent="0.25">
      <c r="A113" s="9"/>
      <c r="B113" s="9"/>
      <c r="C113" s="13"/>
      <c r="D113" s="13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s="12" customFormat="1" x14ac:dyDescent="0.25">
      <c r="A114" s="9"/>
      <c r="B114" s="9"/>
      <c r="C114" s="13"/>
      <c r="D114" s="13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s="12" customFormat="1" x14ac:dyDescent="0.25">
      <c r="A115" s="9"/>
      <c r="B115" s="10"/>
      <c r="C115" s="13"/>
      <c r="D115" s="13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s="12" customFormat="1" x14ac:dyDescent="0.25">
      <c r="A116" s="9"/>
      <c r="B116" s="9"/>
      <c r="C116" s="13"/>
      <c r="D116" s="13"/>
      <c r="E116" s="14"/>
      <c r="F116" s="14"/>
      <c r="G116" s="13"/>
      <c r="H116" s="13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s="12" customFormat="1" x14ac:dyDescent="0.25">
      <c r="A117" s="9"/>
      <c r="B117" s="9"/>
      <c r="C117" s="13"/>
      <c r="D117" s="13"/>
      <c r="E117" s="14"/>
      <c r="F117" s="14"/>
      <c r="G117" s="13"/>
      <c r="H117" s="13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s="12" customFormat="1" x14ac:dyDescent="0.25">
      <c r="A118" s="9"/>
      <c r="B118" s="9"/>
      <c r="C118" s="13"/>
      <c r="D118" s="13"/>
      <c r="E118" s="14"/>
      <c r="F118" s="14"/>
      <c r="G118" s="13"/>
      <c r="H118" s="13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s="12" customFormat="1" x14ac:dyDescent="0.25">
      <c r="A119" s="9"/>
      <c r="B119" s="9"/>
      <c r="C119" s="13"/>
      <c r="D119" s="13"/>
      <c r="E119" s="14"/>
      <c r="F119" s="14"/>
      <c r="G119" s="13"/>
      <c r="H119" s="13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s="12" customFormat="1" x14ac:dyDescent="0.25">
      <c r="A120" s="9"/>
      <c r="B120" s="9"/>
      <c r="C120" s="13"/>
      <c r="D120" s="13"/>
      <c r="E120" s="14"/>
      <c r="F120" s="14"/>
      <c r="G120" s="13"/>
      <c r="H120" s="13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s="12" customFormat="1" x14ac:dyDescent="0.25">
      <c r="A121" s="9"/>
      <c r="B121" s="9"/>
      <c r="C121" s="13"/>
      <c r="D121" s="13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s="12" customFormat="1" x14ac:dyDescent="0.25">
      <c r="A122" s="9"/>
      <c r="B122" s="9"/>
      <c r="C122" s="13"/>
      <c r="D122" s="13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s="12" customFormat="1" x14ac:dyDescent="0.25">
      <c r="A123" s="9"/>
      <c r="B123" s="10"/>
      <c r="C123" s="13"/>
      <c r="D123" s="13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s="12" customFormat="1" x14ac:dyDescent="0.25">
      <c r="A124" s="9"/>
      <c r="B124" s="9"/>
      <c r="C124" s="13"/>
      <c r="D124" s="13"/>
      <c r="E124" s="14"/>
      <c r="F124" s="14"/>
      <c r="G124" s="13"/>
      <c r="H124" s="13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s="12" customFormat="1" x14ac:dyDescent="0.25">
      <c r="A125" s="9"/>
      <c r="B125" s="9"/>
      <c r="C125" s="13"/>
      <c r="D125" s="13"/>
      <c r="E125" s="14"/>
      <c r="F125" s="14"/>
      <c r="G125" s="13"/>
      <c r="H125" s="13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s="12" customFormat="1" x14ac:dyDescent="0.25">
      <c r="A126" s="9"/>
      <c r="B126" s="9"/>
      <c r="C126" s="13"/>
      <c r="D126" s="13"/>
      <c r="E126" s="14"/>
      <c r="F126" s="14"/>
      <c r="G126" s="13"/>
      <c r="H126" s="13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s="12" customFormat="1" x14ac:dyDescent="0.25">
      <c r="A127" s="9"/>
      <c r="B127" s="9"/>
      <c r="C127" s="13"/>
      <c r="D127" s="13"/>
      <c r="E127" s="14"/>
      <c r="F127" s="14"/>
      <c r="G127" s="13"/>
      <c r="H127" s="13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s="12" customFormat="1" x14ac:dyDescent="0.25">
      <c r="A128" s="9"/>
      <c r="B128" s="9"/>
      <c r="C128" s="13"/>
      <c r="D128" s="13"/>
      <c r="E128" s="14"/>
      <c r="F128" s="14"/>
      <c r="G128" s="13"/>
      <c r="H128" s="13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s="12" customFormat="1" x14ac:dyDescent="0.25">
      <c r="A129" s="9"/>
      <c r="B129" s="9"/>
      <c r="C129" s="13"/>
      <c r="D129" s="13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s="12" customFormat="1" x14ac:dyDescent="0.25">
      <c r="A130" s="9"/>
      <c r="B130" s="9"/>
      <c r="C130" s="13"/>
      <c r="D130" s="13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s="12" customFormat="1" x14ac:dyDescent="0.25">
      <c r="A131" s="9"/>
      <c r="B131" s="9"/>
      <c r="C131" s="13"/>
      <c r="D131" s="13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s="12" customFormat="1" x14ac:dyDescent="0.25">
      <c r="A132" s="9"/>
      <c r="B132" s="10"/>
      <c r="C132" s="13"/>
      <c r="D132" s="13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s="12" customFormat="1" x14ac:dyDescent="0.25">
      <c r="A133" s="9"/>
      <c r="B133" s="9"/>
      <c r="C133" s="13"/>
      <c r="D133" s="13"/>
      <c r="E133" s="14"/>
      <c r="F133" s="14"/>
      <c r="G133" s="13"/>
      <c r="H133" s="13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s="12" customFormat="1" x14ac:dyDescent="0.25">
      <c r="A134" s="9"/>
      <c r="B134" s="9"/>
      <c r="C134" s="13"/>
      <c r="D134" s="13"/>
      <c r="E134" s="14"/>
      <c r="F134" s="14"/>
      <c r="G134" s="13"/>
      <c r="H134" s="13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s="12" customFormat="1" x14ac:dyDescent="0.25">
      <c r="A135" s="9"/>
      <c r="B135" s="9"/>
      <c r="C135" s="13"/>
      <c r="D135" s="13"/>
      <c r="E135" s="14"/>
      <c r="F135" s="14"/>
      <c r="G135" s="13"/>
      <c r="H135" s="13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s="12" customFormat="1" x14ac:dyDescent="0.25">
      <c r="A136" s="9"/>
      <c r="B136" s="9"/>
      <c r="C136" s="13"/>
      <c r="D136" s="13"/>
      <c r="E136" s="14"/>
      <c r="F136" s="14"/>
      <c r="G136" s="13"/>
      <c r="H136" s="13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s="12" customFormat="1" x14ac:dyDescent="0.25">
      <c r="A137" s="9"/>
      <c r="B137" s="9"/>
      <c r="C137" s="13"/>
      <c r="D137" s="13"/>
      <c r="E137" s="14"/>
      <c r="F137" s="14"/>
      <c r="G137" s="13"/>
      <c r="H137" s="13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s="12" customFormat="1" x14ac:dyDescent="0.25">
      <c r="A138" s="9"/>
      <c r="B138" s="9"/>
      <c r="C138" s="13"/>
      <c r="D138" s="13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s="12" customFormat="1" x14ac:dyDescent="0.25">
      <c r="A139" s="9"/>
      <c r="B139" s="9"/>
      <c r="C139" s="13"/>
      <c r="D139" s="13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s="12" customFormat="1" x14ac:dyDescent="0.25">
      <c r="A140" s="9"/>
      <c r="B140" s="9"/>
      <c r="C140" s="13"/>
      <c r="D140" s="13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s="12" customFormat="1" x14ac:dyDescent="0.25">
      <c r="A141" s="9"/>
      <c r="B141" s="10"/>
      <c r="C141" s="13"/>
      <c r="D141" s="13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s="12" customFormat="1" x14ac:dyDescent="0.25">
      <c r="A142" s="9"/>
      <c r="B142" s="9"/>
      <c r="C142" s="13"/>
      <c r="D142" s="13"/>
      <c r="E142" s="14"/>
      <c r="F142" s="14"/>
      <c r="G142" s="13"/>
      <c r="H142" s="13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s="12" customFormat="1" x14ac:dyDescent="0.25">
      <c r="A143" s="9"/>
      <c r="B143" s="9"/>
      <c r="C143" s="13"/>
      <c r="D143" s="13"/>
      <c r="E143" s="14"/>
      <c r="F143" s="14"/>
      <c r="G143" s="13"/>
      <c r="H143" s="13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s="12" customFormat="1" x14ac:dyDescent="0.25">
      <c r="A144" s="9"/>
      <c r="B144" s="9"/>
      <c r="C144" s="13"/>
      <c r="D144" s="13"/>
      <c r="E144" s="14"/>
      <c r="F144" s="14"/>
      <c r="G144" s="13"/>
      <c r="H144" s="13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s="12" customFormat="1" x14ac:dyDescent="0.25">
      <c r="A145" s="9"/>
      <c r="B145" s="9"/>
      <c r="C145" s="13"/>
      <c r="D145" s="13"/>
      <c r="E145" s="14"/>
      <c r="F145" s="14"/>
      <c r="G145" s="13"/>
      <c r="H145" s="13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s="12" customFormat="1" x14ac:dyDescent="0.25">
      <c r="A146" s="9"/>
      <c r="B146" s="9"/>
      <c r="C146" s="13"/>
      <c r="D146" s="13"/>
      <c r="E146" s="14"/>
      <c r="F146" s="14"/>
      <c r="G146" s="13"/>
      <c r="H146" s="13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s="12" customFormat="1" x14ac:dyDescent="0.25">
      <c r="A147" s="9"/>
      <c r="B147" s="9"/>
      <c r="C147" s="13"/>
      <c r="D147" s="13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s="12" customFormat="1" x14ac:dyDescent="0.25">
      <c r="A148" s="9"/>
      <c r="B148" s="9"/>
      <c r="C148" s="13"/>
      <c r="D148" s="13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s="12" customFormat="1" x14ac:dyDescent="0.25">
      <c r="A149" s="9"/>
      <c r="B149" s="9"/>
      <c r="C149" s="13"/>
      <c r="D149" s="13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s="12" customFormat="1" x14ac:dyDescent="0.25">
      <c r="A150" s="9"/>
      <c r="B150" s="10"/>
      <c r="C150" s="13"/>
      <c r="D150" s="13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s="12" customFormat="1" x14ac:dyDescent="0.25">
      <c r="A151" s="9"/>
      <c r="B151" s="9"/>
      <c r="C151" s="13"/>
      <c r="D151" s="13"/>
      <c r="E151" s="14"/>
      <c r="F151" s="14"/>
      <c r="G151" s="13"/>
      <c r="H151" s="13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s="12" customFormat="1" x14ac:dyDescent="0.25">
      <c r="A152" s="9"/>
      <c r="B152" s="9"/>
      <c r="C152" s="13"/>
      <c r="D152" s="13"/>
      <c r="E152" s="14"/>
      <c r="F152" s="14"/>
      <c r="G152" s="13"/>
      <c r="H152" s="13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s="12" customFormat="1" x14ac:dyDescent="0.25">
      <c r="A153" s="9"/>
      <c r="B153" s="9"/>
      <c r="C153" s="13"/>
      <c r="D153" s="13"/>
      <c r="E153" s="14"/>
      <c r="F153" s="14"/>
      <c r="G153" s="13"/>
      <c r="H153" s="13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s="12" customFormat="1" x14ac:dyDescent="0.25">
      <c r="A154" s="9"/>
      <c r="B154" s="9"/>
      <c r="C154" s="13"/>
      <c r="D154" s="13"/>
      <c r="E154" s="14"/>
      <c r="F154" s="14"/>
      <c r="G154" s="13"/>
      <c r="H154" s="13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s="12" customFormat="1" x14ac:dyDescent="0.25">
      <c r="A155" s="9"/>
      <c r="B155" s="9"/>
      <c r="C155" s="13"/>
      <c r="D155" s="13"/>
      <c r="E155" s="14"/>
      <c r="F155" s="14"/>
      <c r="G155" s="13"/>
      <c r="H155" s="13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s="12" customFormat="1" x14ac:dyDescent="0.25">
      <c r="A156" s="9"/>
      <c r="B156" s="9"/>
      <c r="C156" s="13"/>
      <c r="D156" s="13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s="12" customFormat="1" x14ac:dyDescent="0.25">
      <c r="A157" s="9"/>
      <c r="B157" s="9"/>
      <c r="C157" s="13"/>
      <c r="D157" s="13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s="12" customFormat="1" x14ac:dyDescent="0.25">
      <c r="A158" s="9"/>
      <c r="B158" s="9"/>
      <c r="C158" s="13"/>
      <c r="D158" s="13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s="12" customFormat="1" x14ac:dyDescent="0.25">
      <c r="A159" s="9"/>
      <c r="B159" s="10"/>
      <c r="C159" s="13"/>
      <c r="D159" s="13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s="12" customFormat="1" x14ac:dyDescent="0.25">
      <c r="A160" s="9"/>
      <c r="B160" s="9"/>
      <c r="C160" s="13"/>
      <c r="D160" s="13"/>
      <c r="E160" s="14"/>
      <c r="F160" s="14"/>
      <c r="G160" s="13"/>
      <c r="H160" s="13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s="12" customFormat="1" x14ac:dyDescent="0.25">
      <c r="A161" s="9"/>
      <c r="B161" s="9"/>
      <c r="C161" s="13"/>
      <c r="D161" s="13"/>
      <c r="E161" s="14"/>
      <c r="F161" s="14"/>
      <c r="G161" s="13"/>
      <c r="H161" s="13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s="12" customFormat="1" x14ac:dyDescent="0.25">
      <c r="A162" s="9"/>
      <c r="B162" s="9"/>
      <c r="C162" s="13"/>
      <c r="D162" s="13"/>
      <c r="E162" s="14"/>
      <c r="F162" s="14"/>
      <c r="G162" s="13"/>
      <c r="H162" s="13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s="12" customFormat="1" x14ac:dyDescent="0.25">
      <c r="A163" s="9"/>
      <c r="B163" s="9"/>
      <c r="C163" s="13"/>
      <c r="D163" s="13"/>
      <c r="E163" s="14"/>
      <c r="F163" s="14"/>
      <c r="G163" s="13"/>
      <c r="H163" s="13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s="12" customFormat="1" x14ac:dyDescent="0.25">
      <c r="A164" s="9"/>
      <c r="B164" s="9"/>
      <c r="C164" s="13"/>
      <c r="D164" s="13"/>
      <c r="E164" s="14"/>
      <c r="F164" s="14"/>
      <c r="G164" s="13"/>
      <c r="H164" s="13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s="12" customFormat="1" x14ac:dyDescent="0.25">
      <c r="A165" s="9"/>
      <c r="B165" s="9"/>
      <c r="C165" s="13"/>
      <c r="D165" s="13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s="12" customFormat="1" x14ac:dyDescent="0.25">
      <c r="A166" s="9"/>
      <c r="B166" s="9"/>
      <c r="C166" s="13"/>
      <c r="D166" s="13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s="12" customFormat="1" x14ac:dyDescent="0.25">
      <c r="A167" s="9"/>
      <c r="B167" s="9"/>
      <c r="C167" s="13"/>
      <c r="D167" s="13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s="12" customFormat="1" x14ac:dyDescent="0.25">
      <c r="A168" s="9"/>
      <c r="B168" s="10"/>
      <c r="C168" s="13"/>
      <c r="D168" s="13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s="12" customFormat="1" x14ac:dyDescent="0.25">
      <c r="A169" s="9"/>
      <c r="B169" s="9"/>
      <c r="C169" s="13"/>
      <c r="D169" s="13"/>
      <c r="E169" s="14"/>
      <c r="F169" s="14"/>
      <c r="G169" s="13"/>
      <c r="H169" s="13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s="12" customFormat="1" x14ac:dyDescent="0.25">
      <c r="A170" s="9"/>
      <c r="B170" s="9"/>
      <c r="C170" s="13"/>
      <c r="D170" s="13"/>
      <c r="E170" s="14"/>
      <c r="F170" s="14"/>
      <c r="G170" s="13"/>
      <c r="H170" s="13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s="12" customFormat="1" x14ac:dyDescent="0.25">
      <c r="A171" s="9"/>
      <c r="B171" s="9"/>
      <c r="C171" s="13"/>
      <c r="D171" s="13"/>
      <c r="E171" s="14"/>
      <c r="F171" s="14"/>
      <c r="G171" s="13"/>
      <c r="H171" s="13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s="12" customFormat="1" x14ac:dyDescent="0.25">
      <c r="A172" s="9"/>
      <c r="B172" s="9"/>
      <c r="C172" s="13"/>
      <c r="D172" s="13"/>
      <c r="E172" s="14"/>
      <c r="F172" s="14"/>
      <c r="G172" s="13"/>
      <c r="H172" s="13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s="12" customFormat="1" x14ac:dyDescent="0.25">
      <c r="A173" s="9"/>
      <c r="B173" s="9"/>
      <c r="C173" s="13"/>
      <c r="D173" s="13"/>
      <c r="E173" s="14"/>
      <c r="F173" s="14"/>
      <c r="G173" s="13"/>
      <c r="H173" s="13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s="12" customFormat="1" x14ac:dyDescent="0.25">
      <c r="A174" s="9"/>
      <c r="B174" s="9"/>
      <c r="C174" s="13"/>
      <c r="D174" s="13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s="12" customFormat="1" x14ac:dyDescent="0.25">
      <c r="A175" s="9"/>
      <c r="B175" s="9"/>
      <c r="C175" s="13"/>
      <c r="D175" s="13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s="12" customFormat="1" x14ac:dyDescent="0.25">
      <c r="A176" s="9"/>
      <c r="B176" s="9"/>
      <c r="C176" s="13"/>
      <c r="D176" s="13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s="12" customFormat="1" x14ac:dyDescent="0.25">
      <c r="A177" s="9"/>
      <c r="B177" s="10"/>
      <c r="C177" s="13"/>
      <c r="D177" s="13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s="12" customFormat="1" x14ac:dyDescent="0.25">
      <c r="A178" s="9"/>
      <c r="B178" s="9"/>
      <c r="C178" s="13"/>
      <c r="D178" s="13"/>
      <c r="E178" s="14"/>
      <c r="F178" s="14"/>
      <c r="G178" s="13"/>
      <c r="H178" s="13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s="12" customFormat="1" x14ac:dyDescent="0.25">
      <c r="A179" s="9"/>
      <c r="B179" s="9"/>
      <c r="C179" s="13"/>
      <c r="D179" s="13"/>
      <c r="E179" s="14"/>
      <c r="F179" s="14"/>
      <c r="G179" s="13"/>
      <c r="H179" s="13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s="12" customFormat="1" x14ac:dyDescent="0.25">
      <c r="A180" s="9"/>
      <c r="B180" s="9"/>
      <c r="C180" s="13"/>
      <c r="D180" s="13"/>
      <c r="E180" s="14"/>
      <c r="F180" s="14"/>
      <c r="G180" s="13"/>
      <c r="H180" s="13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s="12" customFormat="1" x14ac:dyDescent="0.25">
      <c r="A181" s="9"/>
      <c r="B181" s="9"/>
      <c r="C181" s="13"/>
      <c r="D181" s="13"/>
      <c r="E181" s="14"/>
      <c r="F181" s="14"/>
      <c r="G181" s="13"/>
      <c r="H181" s="13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s="12" customFormat="1" x14ac:dyDescent="0.25">
      <c r="A182" s="9"/>
      <c r="B182" s="9"/>
      <c r="C182" s="13"/>
      <c r="D182" s="13"/>
      <c r="E182" s="14"/>
      <c r="F182" s="14"/>
      <c r="G182" s="13"/>
      <c r="H182" s="13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s="12" customFormat="1" x14ac:dyDescent="0.25">
      <c r="A183" s="9"/>
      <c r="B183" s="9"/>
      <c r="C183" s="13"/>
      <c r="D183" s="13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s="12" customFormat="1" x14ac:dyDescent="0.25">
      <c r="A184" s="9"/>
      <c r="B184" s="9"/>
      <c r="C184" s="13"/>
      <c r="D184" s="13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s="12" customFormat="1" x14ac:dyDescent="0.25">
      <c r="A185" s="9"/>
      <c r="B185" s="9"/>
      <c r="C185" s="13"/>
      <c r="D185" s="13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s="12" customFormat="1" x14ac:dyDescent="0.25">
      <c r="A186" s="9"/>
      <c r="B186" s="10"/>
      <c r="C186" s="13"/>
      <c r="D186" s="13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s="12" customFormat="1" x14ac:dyDescent="0.25">
      <c r="A187" s="9"/>
      <c r="B187" s="9"/>
      <c r="C187" s="13"/>
      <c r="D187" s="13"/>
      <c r="E187" s="14"/>
      <c r="F187" s="14"/>
      <c r="G187" s="13"/>
      <c r="H187" s="13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s="12" customFormat="1" x14ac:dyDescent="0.25">
      <c r="A188" s="9"/>
      <c r="B188" s="9"/>
      <c r="C188" s="13"/>
      <c r="D188" s="13"/>
      <c r="E188" s="14"/>
      <c r="F188" s="14"/>
      <c r="G188" s="13"/>
      <c r="H188" s="13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s="12" customFormat="1" x14ac:dyDescent="0.25">
      <c r="A189" s="9"/>
      <c r="B189" s="9"/>
      <c r="C189" s="13"/>
      <c r="D189" s="13"/>
      <c r="E189" s="14"/>
      <c r="F189" s="14"/>
      <c r="G189" s="13"/>
      <c r="H189" s="13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s="12" customFormat="1" x14ac:dyDescent="0.25">
      <c r="A190" s="9"/>
      <c r="B190" s="9"/>
      <c r="C190" s="13"/>
      <c r="D190" s="13"/>
      <c r="E190" s="14"/>
      <c r="F190" s="14"/>
      <c r="G190" s="13"/>
      <c r="H190" s="13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s="12" customFormat="1" x14ac:dyDescent="0.25">
      <c r="A191" s="9"/>
      <c r="B191" s="9"/>
      <c r="C191" s="13"/>
      <c r="D191" s="13"/>
      <c r="E191" s="14"/>
      <c r="F191" s="14"/>
      <c r="G191" s="13"/>
      <c r="H191" s="13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s="12" customFormat="1" x14ac:dyDescent="0.25">
      <c r="A192" s="9"/>
      <c r="B192" s="9"/>
      <c r="C192" s="13"/>
      <c r="D192" s="13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s="12" customFormat="1" x14ac:dyDescent="0.25">
      <c r="A193" s="9"/>
      <c r="B193" s="9"/>
      <c r="C193" s="13"/>
      <c r="D193" s="13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s="12" customFormat="1" x14ac:dyDescent="0.25">
      <c r="A194" s="9"/>
      <c r="B194" s="9"/>
      <c r="C194" s="13"/>
      <c r="D194" s="13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s="12" customFormat="1" x14ac:dyDescent="0.25">
      <c r="A195" s="9"/>
      <c r="B195" s="10"/>
      <c r="C195" s="13"/>
      <c r="D195" s="13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s="12" customFormat="1" x14ac:dyDescent="0.25">
      <c r="A196" s="9"/>
      <c r="B196" s="9"/>
      <c r="C196" s="13"/>
      <c r="D196" s="13"/>
      <c r="E196" s="14"/>
      <c r="F196" s="14"/>
      <c r="G196" s="13"/>
      <c r="H196" s="13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s="12" customFormat="1" x14ac:dyDescent="0.25">
      <c r="A197" s="9"/>
      <c r="B197" s="9"/>
      <c r="C197" s="13"/>
      <c r="D197" s="13"/>
      <c r="E197" s="14"/>
      <c r="F197" s="14"/>
      <c r="G197" s="13"/>
      <c r="H197" s="13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s="12" customFormat="1" x14ac:dyDescent="0.25">
      <c r="A198" s="9"/>
      <c r="B198" s="9"/>
      <c r="C198" s="13"/>
      <c r="D198" s="13"/>
      <c r="E198" s="14"/>
      <c r="F198" s="14"/>
      <c r="G198" s="13"/>
      <c r="H198" s="13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s="12" customFormat="1" x14ac:dyDescent="0.25">
      <c r="A199" s="9"/>
      <c r="B199" s="9"/>
      <c r="C199" s="13"/>
      <c r="D199" s="13"/>
      <c r="E199" s="14"/>
      <c r="F199" s="14"/>
      <c r="G199" s="13"/>
      <c r="H199" s="13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s="12" customFormat="1" x14ac:dyDescent="0.25">
      <c r="A200" s="9"/>
      <c r="B200" s="9"/>
      <c r="C200" s="13"/>
      <c r="D200" s="13"/>
      <c r="E200" s="14"/>
      <c r="F200" s="14"/>
      <c r="G200" s="13"/>
      <c r="H200" s="13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s="12" customFormat="1" x14ac:dyDescent="0.25">
      <c r="A201" s="9"/>
      <c r="B201" s="9"/>
      <c r="C201" s="13"/>
      <c r="D201" s="13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s="12" customFormat="1" x14ac:dyDescent="0.25">
      <c r="A202" s="9"/>
      <c r="B202" s="9"/>
      <c r="C202" s="13"/>
      <c r="D202" s="13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s="12" customFormat="1" x14ac:dyDescent="0.25">
      <c r="A203" s="9"/>
      <c r="B203" s="9"/>
      <c r="C203" s="13"/>
      <c r="D203" s="13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s="12" customFormat="1" x14ac:dyDescent="0.25">
      <c r="A204" s="9"/>
      <c r="B204" s="10"/>
      <c r="C204" s="13"/>
      <c r="D204" s="13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s="12" customFormat="1" x14ac:dyDescent="0.25">
      <c r="A205" s="9"/>
      <c r="B205" s="9"/>
      <c r="C205" s="13"/>
      <c r="D205" s="13"/>
      <c r="E205" s="14"/>
      <c r="F205" s="14"/>
      <c r="G205" s="13"/>
      <c r="H205" s="13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s="12" customFormat="1" x14ac:dyDescent="0.25">
      <c r="A206" s="9"/>
      <c r="B206" s="9"/>
      <c r="C206" s="13"/>
      <c r="D206" s="13"/>
      <c r="E206" s="14"/>
      <c r="F206" s="14"/>
      <c r="G206" s="13"/>
      <c r="H206" s="13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s="12" customFormat="1" x14ac:dyDescent="0.25">
      <c r="A207" s="9"/>
      <c r="B207" s="9"/>
      <c r="C207" s="13"/>
      <c r="D207" s="13"/>
      <c r="E207" s="14"/>
      <c r="F207" s="14"/>
      <c r="G207" s="13"/>
      <c r="H207" s="13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s="12" customFormat="1" x14ac:dyDescent="0.25">
      <c r="A208" s="9"/>
      <c r="B208" s="9"/>
      <c r="C208" s="13"/>
      <c r="D208" s="13"/>
      <c r="E208" s="14"/>
      <c r="F208" s="14"/>
      <c r="G208" s="13"/>
      <c r="H208" s="13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s="12" customFormat="1" x14ac:dyDescent="0.25">
      <c r="A209" s="9"/>
      <c r="B209" s="9"/>
      <c r="C209" s="13"/>
      <c r="D209" s="13"/>
      <c r="E209" s="14"/>
      <c r="F209" s="14"/>
      <c r="G209" s="13"/>
      <c r="H209" s="13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s="12" customFormat="1" x14ac:dyDescent="0.25">
      <c r="A210" s="9"/>
      <c r="B210" s="9"/>
      <c r="C210" s="13"/>
      <c r="D210" s="13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s="12" customFormat="1" x14ac:dyDescent="0.25">
      <c r="A211" s="9"/>
      <c r="B211" s="9"/>
      <c r="C211" s="13"/>
      <c r="D211" s="13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s="12" customFormat="1" x14ac:dyDescent="0.25">
      <c r="A212" s="9"/>
      <c r="B212" s="9"/>
      <c r="C212" s="13"/>
      <c r="D212" s="13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s="12" customFormat="1" x14ac:dyDescent="0.25">
      <c r="A213" s="9"/>
      <c r="B213" s="10"/>
      <c r="C213" s="13"/>
      <c r="D213" s="13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s="12" customFormat="1" x14ac:dyDescent="0.25">
      <c r="A214" s="9"/>
      <c r="B214" s="9"/>
      <c r="C214" s="13"/>
      <c r="D214" s="13"/>
      <c r="E214" s="14"/>
      <c r="F214" s="14"/>
      <c r="G214" s="13"/>
      <c r="H214" s="13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s="12" customFormat="1" x14ac:dyDescent="0.25">
      <c r="A215" s="9"/>
      <c r="B215" s="9"/>
      <c r="C215" s="13"/>
      <c r="D215" s="13"/>
      <c r="E215" s="14"/>
      <c r="F215" s="14"/>
      <c r="G215" s="13"/>
      <c r="H215" s="13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s="12" customFormat="1" x14ac:dyDescent="0.25">
      <c r="A216" s="9"/>
      <c r="B216" s="9"/>
      <c r="C216" s="13"/>
      <c r="D216" s="13"/>
      <c r="E216" s="14"/>
      <c r="F216" s="14"/>
      <c r="G216" s="13"/>
      <c r="H216" s="13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s="12" customFormat="1" x14ac:dyDescent="0.25">
      <c r="A217" s="9"/>
      <c r="B217" s="9"/>
      <c r="C217" s="13"/>
      <c r="D217" s="13"/>
      <c r="E217" s="14"/>
      <c r="F217" s="14"/>
      <c r="G217" s="13"/>
      <c r="H217" s="13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s="12" customFormat="1" x14ac:dyDescent="0.25">
      <c r="A218" s="9"/>
      <c r="B218" s="9"/>
      <c r="C218" s="13"/>
      <c r="D218" s="13"/>
      <c r="E218" s="14"/>
      <c r="F218" s="14"/>
      <c r="G218" s="13"/>
      <c r="H218" s="13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s="12" customFormat="1" x14ac:dyDescent="0.25">
      <c r="A219" s="9"/>
      <c r="B219" s="9"/>
      <c r="C219" s="13"/>
      <c r="D219" s="13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s="12" customFormat="1" x14ac:dyDescent="0.25">
      <c r="A220" s="9"/>
      <c r="B220" s="9"/>
      <c r="C220" s="13"/>
      <c r="D220" s="13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s="12" customFormat="1" x14ac:dyDescent="0.25">
      <c r="A221" s="9"/>
      <c r="B221" s="9"/>
      <c r="C221" s="13"/>
      <c r="D221" s="13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s="12" customFormat="1" x14ac:dyDescent="0.25"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s="8" customFormat="1" x14ac:dyDescent="0.25">
      <c r="A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s="8" customFormat="1" x14ac:dyDescent="0.25">
      <c r="A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s="8" customFormat="1" x14ac:dyDescent="0.25">
      <c r="A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s="8" customFormat="1" x14ac:dyDescent="0.25">
      <c r="A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s="8" customFormat="1" x14ac:dyDescent="0.25">
      <c r="A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s="8" customFormat="1" x14ac:dyDescent="0.25">
      <c r="A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s="8" customFormat="1" x14ac:dyDescent="0.25">
      <c r="A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s="8" customFormat="1" x14ac:dyDescent="0.25">
      <c r="A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s="8" customFormat="1" x14ac:dyDescent="0.25">
      <c r="A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s="8" customFormat="1" x14ac:dyDescent="0.25">
      <c r="A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s="8" customFormat="1" x14ac:dyDescent="0.25">
      <c r="A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s="8" customFormat="1" x14ac:dyDescent="0.25">
      <c r="A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s="8" customFormat="1" x14ac:dyDescent="0.25">
      <c r="A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s="8" customFormat="1" x14ac:dyDescent="0.25">
      <c r="A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s="8" customFormat="1" x14ac:dyDescent="0.25">
      <c r="A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s="8" customFormat="1" x14ac:dyDescent="0.25">
      <c r="A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s="8" customFormat="1" x14ac:dyDescent="0.25">
      <c r="A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s="8" customFormat="1" x14ac:dyDescent="0.25">
      <c r="A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s="8" customFormat="1" x14ac:dyDescent="0.25">
      <c r="A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s="8" customFormat="1" x14ac:dyDescent="0.25">
      <c r="A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s="8" customFormat="1" x14ac:dyDescent="0.25">
      <c r="A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s="8" customFormat="1" x14ac:dyDescent="0.25">
      <c r="A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s="8" customFormat="1" x14ac:dyDescent="0.25">
      <c r="A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s="8" customFormat="1" x14ac:dyDescent="0.25">
      <c r="A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s="8" customFormat="1" x14ac:dyDescent="0.25">
      <c r="A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s="8" customFormat="1" x14ac:dyDescent="0.25">
      <c r="A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s="8" customFormat="1" x14ac:dyDescent="0.25">
      <c r="A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s="8" customFormat="1" x14ac:dyDescent="0.25">
      <c r="A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s="8" customFormat="1" x14ac:dyDescent="0.25">
      <c r="A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s="8" customFormat="1" x14ac:dyDescent="0.25">
      <c r="A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s="8" customFormat="1" x14ac:dyDescent="0.25">
      <c r="A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s="8" customFormat="1" x14ac:dyDescent="0.25">
      <c r="A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s="8" customFormat="1" x14ac:dyDescent="0.25">
      <c r="A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s="8" customFormat="1" x14ac:dyDescent="0.25">
      <c r="A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s="8" customFormat="1" x14ac:dyDescent="0.25">
      <c r="A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s="8" customFormat="1" x14ac:dyDescent="0.25">
      <c r="A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s="8" customFormat="1" x14ac:dyDescent="0.25">
      <c r="A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s="8" customFormat="1" x14ac:dyDescent="0.25">
      <c r="A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s="8" customFormat="1" x14ac:dyDescent="0.25">
      <c r="A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s="8" customFormat="1" x14ac:dyDescent="0.25">
      <c r="A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s="8" customFormat="1" x14ac:dyDescent="0.25">
      <c r="A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s="8" customFormat="1" x14ac:dyDescent="0.25">
      <c r="A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s="8" customFormat="1" x14ac:dyDescent="0.25">
      <c r="A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s="8" customFormat="1" x14ac:dyDescent="0.25">
      <c r="A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s="8" customFormat="1" x14ac:dyDescent="0.25">
      <c r="A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s="8" customFormat="1" x14ac:dyDescent="0.25">
      <c r="A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s="8" customFormat="1" x14ac:dyDescent="0.25">
      <c r="A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s="8" customFormat="1" x14ac:dyDescent="0.25">
      <c r="A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s="8" customFormat="1" x14ac:dyDescent="0.25">
      <c r="A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s="8" customFormat="1" x14ac:dyDescent="0.25">
      <c r="A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s="8" customFormat="1" x14ac:dyDescent="0.25">
      <c r="A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s="8" customFormat="1" x14ac:dyDescent="0.25">
      <c r="A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s="8" customFormat="1" x14ac:dyDescent="0.25">
      <c r="A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s="8" customFormat="1" x14ac:dyDescent="0.25">
      <c r="A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s="8" customFormat="1" x14ac:dyDescent="0.25">
      <c r="A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s="8" customFormat="1" x14ac:dyDescent="0.25">
      <c r="A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s="8" customFormat="1" x14ac:dyDescent="0.25">
      <c r="A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s="8" customFormat="1" x14ac:dyDescent="0.25">
      <c r="A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s="8" customFormat="1" x14ac:dyDescent="0.25">
      <c r="A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s="8" customFormat="1" x14ac:dyDescent="0.25">
      <c r="A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s="8" customFormat="1" x14ac:dyDescent="0.25">
      <c r="A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s="8" customFormat="1" x14ac:dyDescent="0.25">
      <c r="A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s="8" customFormat="1" x14ac:dyDescent="0.25">
      <c r="A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s="8" customFormat="1" x14ac:dyDescent="0.25">
      <c r="A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s="8" customFormat="1" x14ac:dyDescent="0.25">
      <c r="A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s="8" customFormat="1" x14ac:dyDescent="0.25">
      <c r="A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27:60" x14ac:dyDescent="0.25"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  <c r="BA289" s="8"/>
      <c r="BB289" s="8"/>
      <c r="BC289" s="8"/>
      <c r="BD289" s="8"/>
      <c r="BE289" s="8"/>
      <c r="BF289" s="8"/>
      <c r="BG289" s="8"/>
      <c r="BH289" s="8"/>
    </row>
    <row r="290" spans="27:60" x14ac:dyDescent="0.25"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  <c r="BA290" s="8"/>
      <c r="BB290" s="8"/>
      <c r="BC290" s="8"/>
      <c r="BD290" s="8"/>
      <c r="BE290" s="8"/>
      <c r="BF290" s="8"/>
      <c r="BG290" s="8"/>
      <c r="BH290" s="8"/>
    </row>
    <row r="291" spans="27:60" x14ac:dyDescent="0.25"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  <c r="BA291" s="8"/>
      <c r="BB291" s="8"/>
      <c r="BC291" s="8"/>
      <c r="BD291" s="8"/>
      <c r="BE291" s="8"/>
      <c r="BF291" s="8"/>
      <c r="BG291" s="8"/>
      <c r="BH291" s="8"/>
    </row>
    <row r="292" spans="27:60" x14ac:dyDescent="0.25"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  <c r="BA292" s="8"/>
      <c r="BB292" s="8"/>
      <c r="BC292" s="8"/>
      <c r="BD292" s="8"/>
      <c r="BE292" s="8"/>
      <c r="BF292" s="8"/>
      <c r="BG292" s="8"/>
      <c r="BH292" s="8"/>
    </row>
    <row r="293" spans="27:60" x14ac:dyDescent="0.25"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  <c r="BA293" s="8"/>
      <c r="BB293" s="8"/>
      <c r="BC293" s="8"/>
      <c r="BD293" s="8"/>
      <c r="BE293" s="8"/>
      <c r="BF293" s="8"/>
      <c r="BG293" s="8"/>
      <c r="BH293" s="8"/>
    </row>
    <row r="294" spans="27:60" x14ac:dyDescent="0.25"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</row>
    <row r="295" spans="27:60" x14ac:dyDescent="0.25"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</row>
    <row r="296" spans="27:60" x14ac:dyDescent="0.25"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</row>
    <row r="297" spans="27:60" x14ac:dyDescent="0.25"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  <c r="BA297" s="8"/>
      <c r="BB297" s="8"/>
      <c r="BC297" s="8"/>
      <c r="BD297" s="8"/>
      <c r="BE297" s="8"/>
      <c r="BF297" s="8"/>
      <c r="BG297" s="8"/>
      <c r="BH297" s="8"/>
    </row>
    <row r="298" spans="27:60" x14ac:dyDescent="0.25"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  <c r="BA298" s="8"/>
      <c r="BB298" s="8"/>
      <c r="BC298" s="8"/>
      <c r="BD298" s="8"/>
      <c r="BE298" s="8"/>
      <c r="BF298" s="8"/>
      <c r="BG298" s="8"/>
      <c r="BH298" s="8"/>
    </row>
    <row r="299" spans="27:60" x14ac:dyDescent="0.25"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  <c r="BA299" s="8"/>
      <c r="BB299" s="8"/>
      <c r="BC299" s="8"/>
      <c r="BD299" s="8"/>
      <c r="BE299" s="8"/>
      <c r="BF299" s="8"/>
      <c r="BG299" s="8"/>
      <c r="BH299" s="8"/>
    </row>
    <row r="300" spans="27:60" x14ac:dyDescent="0.25"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</row>
    <row r="301" spans="27:60" x14ac:dyDescent="0.25"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  <c r="AL301" s="8"/>
      <c r="AM301" s="8"/>
      <c r="AN301" s="8"/>
      <c r="AO301" s="8"/>
      <c r="AP301" s="8"/>
      <c r="AQ301" s="8"/>
      <c r="AR301" s="8"/>
      <c r="AS301" s="8"/>
      <c r="AT301" s="8"/>
      <c r="AU301" s="8"/>
      <c r="AV301" s="8"/>
      <c r="AW301" s="8"/>
      <c r="AX301" s="8"/>
      <c r="AY301" s="8"/>
      <c r="AZ301" s="8"/>
      <c r="BA301" s="8"/>
      <c r="BB301" s="8"/>
      <c r="BC301" s="8"/>
      <c r="BD301" s="8"/>
      <c r="BE301" s="8"/>
      <c r="BF301" s="8"/>
      <c r="BG301" s="8"/>
      <c r="BH301" s="8"/>
    </row>
    <row r="302" spans="27:60" x14ac:dyDescent="0.25"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  <c r="AL302" s="8"/>
      <c r="AM302" s="8"/>
      <c r="AN302" s="8"/>
      <c r="AO302" s="8"/>
      <c r="AP302" s="8"/>
      <c r="AQ302" s="8"/>
      <c r="AR302" s="8"/>
      <c r="AS302" s="8"/>
      <c r="AT302" s="8"/>
      <c r="AU302" s="8"/>
      <c r="AV302" s="8"/>
      <c r="AW302" s="8"/>
      <c r="AX302" s="8"/>
      <c r="AY302" s="8"/>
      <c r="AZ302" s="8"/>
      <c r="BA302" s="8"/>
      <c r="BB302" s="8"/>
      <c r="BC302" s="8"/>
      <c r="BD302" s="8"/>
      <c r="BE302" s="8"/>
      <c r="BF302" s="8"/>
      <c r="BG302" s="8"/>
      <c r="BH302" s="8"/>
    </row>
    <row r="303" spans="27:60" x14ac:dyDescent="0.25"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</row>
    <row r="304" spans="27:60" x14ac:dyDescent="0.25"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</row>
    <row r="305" spans="27:60" x14ac:dyDescent="0.25"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</row>
    <row r="306" spans="27:60" x14ac:dyDescent="0.25"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</row>
    <row r="307" spans="27:60" x14ac:dyDescent="0.25"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</row>
    <row r="308" spans="27:60" x14ac:dyDescent="0.25"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</row>
    <row r="309" spans="27:60" x14ac:dyDescent="0.25"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</row>
    <row r="310" spans="27:60" x14ac:dyDescent="0.25"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</row>
    <row r="311" spans="27:60" x14ac:dyDescent="0.25"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</row>
    <row r="312" spans="27:60" x14ac:dyDescent="0.25"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</row>
    <row r="313" spans="27:60" x14ac:dyDescent="0.25"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</row>
    <row r="314" spans="27:60" x14ac:dyDescent="0.25"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  <c r="AL314" s="8"/>
      <c r="AM314" s="8"/>
      <c r="AN314" s="8"/>
      <c r="AO314" s="8"/>
      <c r="AP314" s="8"/>
      <c r="AQ314" s="8"/>
      <c r="AR314" s="8"/>
      <c r="AS314" s="8"/>
      <c r="AT314" s="8"/>
      <c r="AU314" s="8"/>
      <c r="AV314" s="8"/>
      <c r="AW314" s="8"/>
      <c r="AX314" s="8"/>
      <c r="AY314" s="8"/>
      <c r="AZ314" s="8"/>
      <c r="BA314" s="8"/>
      <c r="BB314" s="8"/>
      <c r="BC314" s="8"/>
      <c r="BD314" s="8"/>
      <c r="BE314" s="8"/>
      <c r="BF314" s="8"/>
      <c r="BG314" s="8"/>
      <c r="BH314" s="8"/>
    </row>
    <row r="315" spans="27:60" x14ac:dyDescent="0.25"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  <c r="AL315" s="8"/>
      <c r="AM315" s="8"/>
      <c r="AN315" s="8"/>
      <c r="AO315" s="8"/>
      <c r="AP315" s="8"/>
      <c r="AQ315" s="8"/>
      <c r="AR315" s="8"/>
      <c r="AS315" s="8"/>
      <c r="AT315" s="8"/>
      <c r="AU315" s="8"/>
      <c r="AV315" s="8"/>
      <c r="AW315" s="8"/>
      <c r="AX315" s="8"/>
      <c r="AY315" s="8"/>
      <c r="AZ315" s="8"/>
      <c r="BA315" s="8"/>
      <c r="BB315" s="8"/>
      <c r="BC315" s="8"/>
      <c r="BD315" s="8"/>
      <c r="BE315" s="8"/>
      <c r="BF315" s="8"/>
      <c r="BG315" s="8"/>
      <c r="BH315" s="8"/>
    </row>
    <row r="316" spans="27:60" x14ac:dyDescent="0.25"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</row>
    <row r="317" spans="27:60" x14ac:dyDescent="0.25"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  <c r="AZ317" s="8"/>
      <c r="BA317" s="8"/>
      <c r="BB317" s="8"/>
      <c r="BC317" s="8"/>
      <c r="BD317" s="8"/>
      <c r="BE317" s="8"/>
      <c r="BF317" s="8"/>
      <c r="BG317" s="8"/>
      <c r="BH317" s="8"/>
    </row>
  </sheetData>
  <mergeCells count="12">
    <mergeCell ref="A25:B25"/>
    <mergeCell ref="A26:B26"/>
    <mergeCell ref="A7:A8"/>
    <mergeCell ref="B7:B8"/>
    <mergeCell ref="S7:S8"/>
    <mergeCell ref="C7:R7"/>
    <mergeCell ref="W1:AC3"/>
    <mergeCell ref="T7:AA7"/>
    <mergeCell ref="B4:AB5"/>
    <mergeCell ref="AC7:AC8"/>
    <mergeCell ref="A24:B24"/>
    <mergeCell ref="AB7:AB8"/>
  </mergeCells>
  <pageMargins left="0.35433070866141736" right="0.31496062992125984" top="0.15748031496062992" bottom="0.15748031496062992" header="0.15748031496062992" footer="0.15748031496062992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2024-12-24T02:48:14Z</dcterms:modified>
</cp:coreProperties>
</file>